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 tabRatio="767" firstSheet="4" activeTab="4"/>
  </bookViews>
  <sheets>
    <sheet name="第一批+第二批报名情况" sheetId="2" state="hidden" r:id="rId1"/>
    <sheet name="第一批+第二批报名情况 (准)" sheetId="8" state="hidden" r:id="rId2"/>
    <sheet name="报名情况+考点岗位学科分布 (原)" sheetId="19" state="hidden" r:id="rId3"/>
    <sheet name="报考详细情况统计" sheetId="1" state="hidden" r:id="rId4"/>
    <sheet name="长沙高新区2022年公开招聘教师笔试安排表" sheetId="7" r:id="rId5"/>
    <sheet name="6.11上午" sheetId="9" state="hidden" r:id="rId6"/>
    <sheet name="6.11下午" sheetId="12" state="hidden" r:id="rId7"/>
    <sheet name="6.12上午" sheetId="10" state="hidden" r:id="rId8"/>
    <sheet name="6.12下午" sheetId="13" state="hidden" r:id="rId9"/>
    <sheet name="6.13上午" sheetId="11" state="hidden" r:id="rId10"/>
    <sheet name="6.13下午" sheetId="14" state="hidden" r:id="rId11"/>
    <sheet name="第一批+第二批报名情况 (2)" sheetId="3" state="hidden" r:id="rId12"/>
  </sheets>
  <externalReferences>
    <externalReference r:id="rId13"/>
    <externalReference r:id="rId14"/>
    <externalReference r:id="rId15"/>
  </externalReferences>
  <definedNames>
    <definedName name="_xlnm._FilterDatabase" localSheetId="0" hidden="1">'第一批+第二批报名情况'!$A$2:$J$81</definedName>
    <definedName name="_xlnm._FilterDatabase" localSheetId="1" hidden="1">'第一批+第二批报名情况 (准)'!$A$2:$O$81</definedName>
    <definedName name="_xlnm._FilterDatabase" localSheetId="2" hidden="1">'报名情况+考点岗位学科分布 (原)'!$A$2:$J$80</definedName>
    <definedName name="_xlnm._FilterDatabase" localSheetId="3" hidden="1">报考详细情况统计!$A$2:$J$51</definedName>
    <definedName name="_xlnm._FilterDatabase" localSheetId="4" hidden="1">长沙高新区2022年公开招聘教师笔试安排表!$A$3:$E$77</definedName>
    <definedName name="_xlnm._FilterDatabase" localSheetId="7" hidden="1">'6.12上午'!$A$2:$J$10</definedName>
    <definedName name="_xlnm._FilterDatabase" localSheetId="8" hidden="1">'6.12下午'!$A$2:$J$28</definedName>
    <definedName name="_xlnm._FilterDatabase" localSheetId="11" hidden="1">'第一批+第二批报名情况 (2)'!$A$2:$J$77</definedName>
    <definedName name="_xlnm.Print_Area" localSheetId="2">'报名情况+考点岗位学科分布 (原)'!$A$1:$J$77</definedName>
    <definedName name="_xlnm.Print_Titles" localSheetId="2">'报名情况+考点岗位学科分布 (原)'!$2:$2</definedName>
    <definedName name="_xlnm.Print_Titles" localSheetId="4">长沙高新区2022年公开招聘教师笔试安排表!$3:$3</definedName>
  </definedNames>
  <calcPr calcId="144525"/>
</workbook>
</file>

<file path=xl/sharedStrings.xml><?xml version="1.0" encoding="utf-8"?>
<sst xmlns="http://schemas.openxmlformats.org/spreadsheetml/2006/main" count="1592" uniqueCount="154">
  <si>
    <t>长沙高新区2022年公开招聘教师（第一、二批）</t>
  </si>
  <si>
    <t>序号</t>
  </si>
  <si>
    <t>职位</t>
  </si>
  <si>
    <t>初审通过</t>
  </si>
  <si>
    <t>岗位代码</t>
  </si>
  <si>
    <t>笔试科目</t>
  </si>
  <si>
    <t>人数核对</t>
  </si>
  <si>
    <t>科目核对</t>
  </si>
  <si>
    <t>考点</t>
  </si>
  <si>
    <t>时间段</t>
  </si>
  <si>
    <t>核对</t>
  </si>
  <si>
    <t>副园长5001</t>
  </si>
  <si>
    <t>教育教学管理B</t>
  </si>
  <si>
    <t>雅礼麓谷</t>
  </si>
  <si>
    <t>上午</t>
  </si>
  <si>
    <t>小学副校长5101</t>
  </si>
  <si>
    <t>初中副校长5201</t>
  </si>
  <si>
    <t>科学6120</t>
  </si>
  <si>
    <t>科学教育A</t>
  </si>
  <si>
    <t>幼儿教育6001</t>
  </si>
  <si>
    <t>学前教育A</t>
  </si>
  <si>
    <t>幼儿教育6002</t>
  </si>
  <si>
    <t>幼儿教育5002</t>
  </si>
  <si>
    <t>学前教育B</t>
  </si>
  <si>
    <t>电子6305</t>
  </si>
  <si>
    <t>职高电子A</t>
  </si>
  <si>
    <t>家政6307</t>
  </si>
  <si>
    <t>职高家政A</t>
  </si>
  <si>
    <t>汽车6306</t>
  </si>
  <si>
    <t>职高汽车A</t>
  </si>
  <si>
    <t>职专电子5303</t>
  </si>
  <si>
    <t>职专电子B</t>
  </si>
  <si>
    <t>职专建筑5302</t>
  </si>
  <si>
    <t>职专建筑B</t>
  </si>
  <si>
    <t>美术6118</t>
  </si>
  <si>
    <t>中小学美术A</t>
  </si>
  <si>
    <t>美术6119</t>
  </si>
  <si>
    <t>美术6214</t>
  </si>
  <si>
    <t>小学美术5110</t>
  </si>
  <si>
    <t>中小学美术B</t>
  </si>
  <si>
    <t>初中美术5209</t>
  </si>
  <si>
    <t>音乐6110</t>
  </si>
  <si>
    <t>中小学音乐A</t>
  </si>
  <si>
    <t>音乐6111</t>
  </si>
  <si>
    <t>小学音乐5108</t>
  </si>
  <si>
    <t>中小学音乐B</t>
  </si>
  <si>
    <t>初中音乐5207</t>
  </si>
  <si>
    <t>初中化学5205</t>
  </si>
  <si>
    <t>中学化学B</t>
  </si>
  <si>
    <t>英语6108</t>
  </si>
  <si>
    <t>小学英语A</t>
  </si>
  <si>
    <t>明德麓谷</t>
  </si>
  <si>
    <t>英语6109</t>
  </si>
  <si>
    <t>小学英语5107</t>
  </si>
  <si>
    <t>小学英语B</t>
  </si>
  <si>
    <t>英语6205</t>
  </si>
  <si>
    <t>中学英语A</t>
  </si>
  <si>
    <t>英语6303</t>
  </si>
  <si>
    <t>初中英语5204</t>
  </si>
  <si>
    <t>中学英语B</t>
  </si>
  <si>
    <t>数学6106</t>
  </si>
  <si>
    <t>小学数学A</t>
  </si>
  <si>
    <t>高新工程</t>
  </si>
  <si>
    <t>数学6107</t>
  </si>
  <si>
    <t>小学数学5105</t>
  </si>
  <si>
    <t>小学数学B</t>
  </si>
  <si>
    <t>小学数学5106</t>
  </si>
  <si>
    <t>信息6121</t>
  </si>
  <si>
    <t>中小学信息技术A</t>
  </si>
  <si>
    <t>信息6122</t>
  </si>
  <si>
    <t>初中信息5210</t>
  </si>
  <si>
    <t>中小学信息技术B</t>
  </si>
  <si>
    <t>数学6203</t>
  </si>
  <si>
    <t>中学数学A</t>
  </si>
  <si>
    <t>数学6204</t>
  </si>
  <si>
    <t>数学6302</t>
  </si>
  <si>
    <t>初中数学5203</t>
  </si>
  <si>
    <t>中学数学B</t>
  </si>
  <si>
    <t>职专数学5301</t>
  </si>
  <si>
    <t>英语6206</t>
  </si>
  <si>
    <t>语文6102</t>
  </si>
  <si>
    <t>小学语文A</t>
  </si>
  <si>
    <t>下午</t>
  </si>
  <si>
    <t>语文6103</t>
  </si>
  <si>
    <t>小学语文5102</t>
  </si>
  <si>
    <t>小学语文B</t>
  </si>
  <si>
    <t>小学语文5103</t>
  </si>
  <si>
    <t>小学语文5104</t>
  </si>
  <si>
    <t>语文6301</t>
  </si>
  <si>
    <t>中学语文A</t>
  </si>
  <si>
    <t>初中语文5202</t>
  </si>
  <si>
    <t>中学语文B</t>
  </si>
  <si>
    <t>语文6101</t>
  </si>
  <si>
    <t>语文6104</t>
  </si>
  <si>
    <t>语文6105</t>
  </si>
  <si>
    <t>语文6201</t>
  </si>
  <si>
    <t>语文6202</t>
  </si>
  <si>
    <t>小学综合实践5111</t>
  </si>
  <si>
    <t>小学综合实践B</t>
  </si>
  <si>
    <t>体育6112</t>
  </si>
  <si>
    <t>中小学体育A</t>
  </si>
  <si>
    <t>体育6113</t>
  </si>
  <si>
    <t>体育6114</t>
  </si>
  <si>
    <t>体育6115</t>
  </si>
  <si>
    <t>体育6116</t>
  </si>
  <si>
    <t>体育6117</t>
  </si>
  <si>
    <t>体育6213</t>
  </si>
  <si>
    <t>小学体育5109</t>
  </si>
  <si>
    <t>中小学体育B</t>
  </si>
  <si>
    <t>初中体育5208</t>
  </si>
  <si>
    <t>心理6123</t>
  </si>
  <si>
    <t>中小学心理学A</t>
  </si>
  <si>
    <t>心理6124</t>
  </si>
  <si>
    <t>心理6215</t>
  </si>
  <si>
    <t>地理6211</t>
  </si>
  <si>
    <t>中学地理A</t>
  </si>
  <si>
    <t>历史6209</t>
  </si>
  <si>
    <t>中学历史A</t>
  </si>
  <si>
    <t>历史6210</t>
  </si>
  <si>
    <t>历史6304</t>
  </si>
  <si>
    <t>生物6212</t>
  </si>
  <si>
    <t>中学生物A</t>
  </si>
  <si>
    <t>物理6207</t>
  </si>
  <si>
    <t>中学物理A</t>
  </si>
  <si>
    <t>政治6208</t>
  </si>
  <si>
    <t>中学政治A</t>
  </si>
  <si>
    <t>初中政治5206</t>
  </si>
  <si>
    <t>中学政治B</t>
  </si>
  <si>
    <t>合计</t>
  </si>
  <si>
    <t>余位</t>
  </si>
  <si>
    <t>长沙高新区2022年公开招聘教师（第一批）</t>
  </si>
  <si>
    <t>报名成功</t>
  </si>
  <si>
    <t>初审不通过</t>
  </si>
  <si>
    <t>撤销报名</t>
  </si>
  <si>
    <t>报名表打印</t>
  </si>
  <si>
    <t>准考证打印</t>
  </si>
  <si>
    <t>考场总个数</t>
  </si>
  <si>
    <t>每个考场人数</t>
  </si>
  <si>
    <t>同时段最多考生</t>
  </si>
  <si>
    <t>科目核对（原）</t>
  </si>
  <si>
    <t>日期</t>
  </si>
  <si>
    <t>中小学语文B</t>
  </si>
  <si>
    <t>中小学语文A</t>
  </si>
  <si>
    <t>中小学语文C</t>
  </si>
  <si>
    <t>职高电子B</t>
  </si>
  <si>
    <t>职高建筑B</t>
  </si>
  <si>
    <t>附件7</t>
  </si>
  <si>
    <t>长沙高新区2022年公开招聘教师（第一、二批）笔试安排表</t>
  </si>
  <si>
    <t>岗位</t>
  </si>
  <si>
    <t>考试日期</t>
  </si>
  <si>
    <t>考试地点</t>
  </si>
  <si>
    <t>上午9:00-11:00</t>
  </si>
  <si>
    <t>长沙高新技术工程学校</t>
  </si>
  <si>
    <t>下午14:30-16:30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</si>
</sst>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6" borderId="1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31" borderId="18" applyNumberFormat="0" applyAlignment="0" applyProtection="0">
      <alignment vertical="center"/>
    </xf>
    <xf numFmtId="0" fontId="21" fillId="31" borderId="13" applyNumberFormat="0" applyAlignment="0" applyProtection="0">
      <alignment vertical="center"/>
    </xf>
    <xf numFmtId="0" fontId="18" fillId="30" borderId="1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4" borderId="5" xfId="0" applyFill="1" applyBorder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0" fillId="6" borderId="5" xfId="0" applyFill="1" applyBorder="1">
      <alignment vertical="center"/>
    </xf>
    <xf numFmtId="0" fontId="1" fillId="7" borderId="5" xfId="0" applyFont="1" applyFill="1" applyBorder="1" applyAlignment="1">
      <alignment horizontal="center" vertical="center"/>
    </xf>
    <xf numFmtId="0" fontId="0" fillId="8" borderId="5" xfId="0" applyFill="1" applyBorder="1">
      <alignment vertical="center"/>
    </xf>
    <xf numFmtId="0" fontId="0" fillId="9" borderId="5" xfId="0" applyFill="1" applyBorder="1">
      <alignment vertical="center"/>
    </xf>
    <xf numFmtId="58" fontId="0" fillId="10" borderId="5" xfId="0" applyNumberFormat="1" applyFill="1" applyBorder="1">
      <alignment vertical="center"/>
    </xf>
    <xf numFmtId="0" fontId="0" fillId="11" borderId="5" xfId="0" applyFill="1" applyBorder="1">
      <alignment vertical="center"/>
    </xf>
    <xf numFmtId="0" fontId="1" fillId="10" borderId="5" xfId="0" applyFont="1" applyFill="1" applyBorder="1" applyAlignment="1">
      <alignment horizontal="center" vertical="center"/>
    </xf>
    <xf numFmtId="58" fontId="0" fillId="10" borderId="5" xfId="0" applyNumberFormat="1" applyFill="1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2" borderId="5" xfId="0" applyFill="1" applyBorder="1">
      <alignment vertical="center"/>
    </xf>
    <xf numFmtId="0" fontId="1" fillId="4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58" fontId="0" fillId="12" borderId="5" xfId="0" applyNumberFormat="1" applyFill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11" borderId="5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0" fillId="10" borderId="5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381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53;&#32771;&#21153;&#20013;&#245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26032;&#21306;2022&#24180;&#25307;&#32856;&#25945;&#24072;&#21629;&#39064;&#35201;&#27714;&#65288;&#31532;&#19968;&#25209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26032;&#21306;2022&#24180;&#25307;&#32856;&#25945;&#24072;&#21629;&#39064;&#35201;&#27714;&#65288;&#31532;&#20108;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合计 (2)"/>
      <sheetName val="合计 (3)"/>
    </sheetNames>
    <sheetDataSet>
      <sheetData sheetId="0">
        <row r="2">
          <cell r="B2" t="str">
            <v>职位</v>
          </cell>
          <cell r="C2" t="str">
            <v>计划数</v>
          </cell>
          <cell r="D2" t="str">
            <v>初审通过</v>
          </cell>
          <cell r="E2" t="str">
            <v>笔试科目</v>
          </cell>
        </row>
        <row r="3">
          <cell r="B3" t="str">
            <v>副园长5001</v>
          </cell>
          <cell r="C3">
            <v>2</v>
          </cell>
          <cell r="D3">
            <v>10</v>
          </cell>
          <cell r="E3" t="str">
            <v>教育教学管理B</v>
          </cell>
        </row>
        <row r="4">
          <cell r="B4" t="str">
            <v>幼儿教育5002</v>
          </cell>
          <cell r="C4">
            <v>4</v>
          </cell>
          <cell r="D4">
            <v>13</v>
          </cell>
          <cell r="E4" t="str">
            <v>学前教育B</v>
          </cell>
        </row>
        <row r="5">
          <cell r="B5" t="str">
            <v>小学副校长5101</v>
          </cell>
          <cell r="C5">
            <v>2</v>
          </cell>
          <cell r="D5">
            <v>4</v>
          </cell>
          <cell r="E5" t="str">
            <v>教育教学管理B</v>
          </cell>
        </row>
        <row r="6">
          <cell r="B6" t="str">
            <v>小学语文5102</v>
          </cell>
          <cell r="C6">
            <v>6</v>
          </cell>
          <cell r="D6">
            <v>8</v>
          </cell>
          <cell r="E6" t="str">
            <v>小学语文B</v>
          </cell>
        </row>
        <row r="7">
          <cell r="B7" t="str">
            <v>小学语文5103</v>
          </cell>
          <cell r="C7">
            <v>6</v>
          </cell>
          <cell r="D7">
            <v>20</v>
          </cell>
          <cell r="E7" t="str">
            <v>小学语文B</v>
          </cell>
        </row>
        <row r="8">
          <cell r="B8" t="str">
            <v>小学语文5104</v>
          </cell>
          <cell r="C8">
            <v>6</v>
          </cell>
          <cell r="D8">
            <v>22</v>
          </cell>
          <cell r="E8" t="str">
            <v>小学语文B</v>
          </cell>
        </row>
        <row r="9">
          <cell r="B9" t="str">
            <v>小学数学5105</v>
          </cell>
          <cell r="C9">
            <v>6</v>
          </cell>
          <cell r="D9">
            <v>13</v>
          </cell>
          <cell r="E9" t="str">
            <v>小学数学B</v>
          </cell>
        </row>
        <row r="10">
          <cell r="B10" t="str">
            <v>小学数学5106</v>
          </cell>
          <cell r="C10">
            <v>5</v>
          </cell>
          <cell r="D10">
            <v>14</v>
          </cell>
          <cell r="E10" t="str">
            <v>小学数学B</v>
          </cell>
        </row>
        <row r="11">
          <cell r="B11" t="str">
            <v>小学英语5107</v>
          </cell>
          <cell r="C11">
            <v>2</v>
          </cell>
          <cell r="D11">
            <v>25</v>
          </cell>
          <cell r="E11" t="str">
            <v>小学英语B</v>
          </cell>
        </row>
        <row r="12">
          <cell r="B12" t="str">
            <v>小学音乐5108</v>
          </cell>
          <cell r="C12">
            <v>1</v>
          </cell>
          <cell r="D12">
            <v>22</v>
          </cell>
          <cell r="E12" t="str">
            <v>中小学音乐B</v>
          </cell>
        </row>
        <row r="13">
          <cell r="B13" t="str">
            <v>小学体育5109</v>
          </cell>
          <cell r="C13">
            <v>3</v>
          </cell>
          <cell r="D13">
            <v>12</v>
          </cell>
          <cell r="E13" t="str">
            <v>中小学体育B</v>
          </cell>
        </row>
        <row r="14">
          <cell r="B14" t="str">
            <v>小学美术5110</v>
          </cell>
          <cell r="C14">
            <v>2</v>
          </cell>
          <cell r="D14">
            <v>11</v>
          </cell>
          <cell r="E14" t="str">
            <v>中小学美术B</v>
          </cell>
        </row>
        <row r="15">
          <cell r="B15" t="str">
            <v>小学综合实践5111</v>
          </cell>
          <cell r="C15">
            <v>1</v>
          </cell>
          <cell r="D15">
            <v>3</v>
          </cell>
          <cell r="E15" t="str">
            <v>小学综合实践B</v>
          </cell>
        </row>
        <row r="16">
          <cell r="B16" t="str">
            <v>初中副校长5201</v>
          </cell>
          <cell r="C16">
            <v>2</v>
          </cell>
          <cell r="D16">
            <v>2</v>
          </cell>
          <cell r="E16" t="str">
            <v>教育教学管理B</v>
          </cell>
        </row>
        <row r="17">
          <cell r="B17" t="str">
            <v>初中语文5202</v>
          </cell>
          <cell r="C17">
            <v>2</v>
          </cell>
          <cell r="D17">
            <v>10</v>
          </cell>
          <cell r="E17" t="str">
            <v>中学语文B</v>
          </cell>
        </row>
        <row r="18">
          <cell r="B18" t="str">
            <v>初中数学5203</v>
          </cell>
          <cell r="C18">
            <v>1</v>
          </cell>
          <cell r="D18">
            <v>3</v>
          </cell>
          <cell r="E18" t="str">
            <v>中学数学B</v>
          </cell>
        </row>
        <row r="19">
          <cell r="B19" t="str">
            <v>初中英语5204</v>
          </cell>
          <cell r="C19">
            <v>1</v>
          </cell>
          <cell r="D19">
            <v>12</v>
          </cell>
          <cell r="E19" t="str">
            <v>中学英语B</v>
          </cell>
        </row>
        <row r="20">
          <cell r="B20" t="str">
            <v>初中化学5205</v>
          </cell>
          <cell r="C20">
            <v>1</v>
          </cell>
          <cell r="D20">
            <v>4</v>
          </cell>
          <cell r="E20" t="str">
            <v>中学化学B</v>
          </cell>
        </row>
        <row r="21">
          <cell r="B21" t="str">
            <v>初中政治5206</v>
          </cell>
          <cell r="C21">
            <v>1</v>
          </cell>
          <cell r="D21">
            <v>6</v>
          </cell>
          <cell r="E21" t="str">
            <v>中学政治B</v>
          </cell>
        </row>
        <row r="22">
          <cell r="B22" t="str">
            <v>初中音乐5207</v>
          </cell>
          <cell r="C22">
            <v>1</v>
          </cell>
          <cell r="D22">
            <v>7</v>
          </cell>
          <cell r="E22" t="str">
            <v>中小学音乐B</v>
          </cell>
        </row>
        <row r="23">
          <cell r="B23" t="str">
            <v>初中体育5208</v>
          </cell>
          <cell r="C23">
            <v>1</v>
          </cell>
          <cell r="D23">
            <v>5</v>
          </cell>
          <cell r="E23" t="str">
            <v>中小学体育B</v>
          </cell>
        </row>
        <row r="24">
          <cell r="B24" t="str">
            <v>初中美术5209</v>
          </cell>
          <cell r="C24">
            <v>1</v>
          </cell>
          <cell r="D24">
            <v>5</v>
          </cell>
          <cell r="E24" t="str">
            <v>中小学美术B</v>
          </cell>
        </row>
        <row r="25">
          <cell r="B25" t="str">
            <v>初中信息5210</v>
          </cell>
          <cell r="C25">
            <v>1</v>
          </cell>
          <cell r="D25">
            <v>4</v>
          </cell>
          <cell r="E25" t="str">
            <v>中小学信息技术B</v>
          </cell>
        </row>
        <row r="26">
          <cell r="B26" t="str">
            <v>职专数学5301</v>
          </cell>
          <cell r="C26">
            <v>1</v>
          </cell>
          <cell r="D26">
            <v>5</v>
          </cell>
          <cell r="E26" t="str">
            <v>中学数学B</v>
          </cell>
        </row>
        <row r="27">
          <cell r="B27" t="str">
            <v>职专建筑5302</v>
          </cell>
          <cell r="C27">
            <v>1</v>
          </cell>
          <cell r="D27">
            <v>3</v>
          </cell>
          <cell r="E27" t="str">
            <v>职专建筑B</v>
          </cell>
        </row>
        <row r="28">
          <cell r="B28" t="str">
            <v>职专电子5303</v>
          </cell>
          <cell r="C28">
            <v>1</v>
          </cell>
          <cell r="D28">
            <v>3</v>
          </cell>
          <cell r="E28" t="str">
            <v>职专电子B</v>
          </cell>
        </row>
        <row r="29">
          <cell r="C29">
            <v>61</v>
          </cell>
          <cell r="D29">
            <v>246</v>
          </cell>
        </row>
        <row r="30">
          <cell r="B30" t="str">
            <v>幼儿教育6001</v>
          </cell>
          <cell r="C30">
            <v>6</v>
          </cell>
          <cell r="D30">
            <v>513</v>
          </cell>
          <cell r="E30" t="str">
            <v>学前教育A</v>
          </cell>
        </row>
        <row r="31">
          <cell r="B31" t="str">
            <v>幼儿教育6002</v>
          </cell>
          <cell r="C31">
            <v>3</v>
          </cell>
          <cell r="D31">
            <v>63</v>
          </cell>
          <cell r="E31" t="str">
            <v>学前教育A</v>
          </cell>
        </row>
        <row r="32">
          <cell r="B32" t="str">
            <v>语文6101</v>
          </cell>
          <cell r="C32">
            <v>9</v>
          </cell>
          <cell r="D32">
            <v>898</v>
          </cell>
          <cell r="E32" t="str">
            <v>小学语文A</v>
          </cell>
        </row>
        <row r="33">
          <cell r="B33" t="str">
            <v>语文6102</v>
          </cell>
          <cell r="C33">
            <v>8</v>
          </cell>
          <cell r="D33">
            <v>886</v>
          </cell>
          <cell r="E33" t="str">
            <v>小学语文A</v>
          </cell>
        </row>
        <row r="34">
          <cell r="B34" t="str">
            <v>语文6103</v>
          </cell>
          <cell r="C34">
            <v>8</v>
          </cell>
          <cell r="D34">
            <v>1065</v>
          </cell>
          <cell r="E34" t="str">
            <v>小学语文A</v>
          </cell>
        </row>
        <row r="35">
          <cell r="B35" t="str">
            <v>语文6104</v>
          </cell>
          <cell r="C35">
            <v>10</v>
          </cell>
          <cell r="D35">
            <v>361</v>
          </cell>
          <cell r="E35" t="str">
            <v>小学语文A</v>
          </cell>
        </row>
        <row r="36">
          <cell r="B36" t="str">
            <v>语文6105</v>
          </cell>
          <cell r="C36">
            <v>10</v>
          </cell>
          <cell r="D36">
            <v>353</v>
          </cell>
          <cell r="E36" t="str">
            <v>小学语文A</v>
          </cell>
        </row>
        <row r="37">
          <cell r="B37" t="str">
            <v>数学6106</v>
          </cell>
          <cell r="C37">
            <v>11</v>
          </cell>
          <cell r="D37">
            <v>820</v>
          </cell>
          <cell r="E37" t="str">
            <v>小学数学A</v>
          </cell>
        </row>
        <row r="38">
          <cell r="B38" t="str">
            <v>数学6107</v>
          </cell>
          <cell r="C38">
            <v>11</v>
          </cell>
          <cell r="D38">
            <v>170</v>
          </cell>
          <cell r="E38" t="str">
            <v>小学数学A</v>
          </cell>
        </row>
        <row r="39">
          <cell r="B39" t="str">
            <v>英语6108</v>
          </cell>
          <cell r="C39">
            <v>3</v>
          </cell>
          <cell r="D39">
            <v>1026</v>
          </cell>
          <cell r="E39" t="str">
            <v>小学英语A</v>
          </cell>
        </row>
        <row r="40">
          <cell r="B40" t="str">
            <v>英语6109</v>
          </cell>
          <cell r="C40">
            <v>1</v>
          </cell>
          <cell r="D40">
            <v>63</v>
          </cell>
          <cell r="E40" t="str">
            <v>小学英语A</v>
          </cell>
        </row>
        <row r="41">
          <cell r="B41" t="str">
            <v>音乐6110</v>
          </cell>
          <cell r="C41">
            <v>1</v>
          </cell>
          <cell r="D41">
            <v>311</v>
          </cell>
          <cell r="E41" t="str">
            <v>中小学音乐A</v>
          </cell>
        </row>
        <row r="42">
          <cell r="B42" t="str">
            <v>音乐6111</v>
          </cell>
          <cell r="C42">
            <v>1</v>
          </cell>
          <cell r="D42">
            <v>46</v>
          </cell>
          <cell r="E42" t="str">
            <v>中小学音乐A</v>
          </cell>
        </row>
        <row r="43">
          <cell r="B43" t="str">
            <v>体育6112</v>
          </cell>
          <cell r="C43">
            <v>1</v>
          </cell>
          <cell r="D43">
            <v>35</v>
          </cell>
          <cell r="E43" t="str">
            <v>中小学体育A</v>
          </cell>
        </row>
        <row r="44">
          <cell r="B44" t="str">
            <v>体育6113</v>
          </cell>
          <cell r="C44">
            <v>1</v>
          </cell>
          <cell r="D44">
            <v>73</v>
          </cell>
          <cell r="E44" t="str">
            <v>中小学体育A</v>
          </cell>
        </row>
        <row r="45">
          <cell r="B45" t="str">
            <v>体育6114</v>
          </cell>
          <cell r="C45">
            <v>1</v>
          </cell>
          <cell r="D45">
            <v>54</v>
          </cell>
          <cell r="E45" t="str">
            <v>中小学体育A</v>
          </cell>
        </row>
        <row r="46">
          <cell r="B46" t="str">
            <v>体育6115</v>
          </cell>
          <cell r="C46">
            <v>2</v>
          </cell>
          <cell r="D46">
            <v>26</v>
          </cell>
          <cell r="E46" t="str">
            <v>中小学体育A</v>
          </cell>
        </row>
        <row r="47">
          <cell r="B47" t="str">
            <v>体育6116</v>
          </cell>
          <cell r="C47">
            <v>1</v>
          </cell>
          <cell r="D47">
            <v>17</v>
          </cell>
          <cell r="E47" t="str">
            <v>中小学体育A</v>
          </cell>
        </row>
        <row r="48">
          <cell r="B48" t="str">
            <v>体育6117</v>
          </cell>
          <cell r="C48">
            <v>1</v>
          </cell>
          <cell r="D48">
            <v>27</v>
          </cell>
          <cell r="E48" t="str">
            <v>中小学体育A</v>
          </cell>
        </row>
        <row r="49">
          <cell r="B49" t="str">
            <v>美术6118</v>
          </cell>
          <cell r="C49">
            <v>2</v>
          </cell>
          <cell r="D49">
            <v>323</v>
          </cell>
          <cell r="E49" t="str">
            <v>中小学美术A</v>
          </cell>
        </row>
        <row r="50">
          <cell r="B50" t="str">
            <v>美术6119</v>
          </cell>
          <cell r="C50">
            <v>1</v>
          </cell>
          <cell r="D50">
            <v>45</v>
          </cell>
          <cell r="E50" t="str">
            <v>中小学美术A</v>
          </cell>
        </row>
        <row r="51">
          <cell r="B51" t="str">
            <v>科学6120</v>
          </cell>
          <cell r="C51">
            <v>3</v>
          </cell>
          <cell r="D51">
            <v>563</v>
          </cell>
          <cell r="E51" t="str">
            <v>科学教育A</v>
          </cell>
        </row>
        <row r="52">
          <cell r="B52" t="str">
            <v>信息6121</v>
          </cell>
          <cell r="C52">
            <v>1</v>
          </cell>
          <cell r="D52">
            <v>48</v>
          </cell>
          <cell r="E52" t="str">
            <v>中小学信息技术A</v>
          </cell>
        </row>
        <row r="53">
          <cell r="B53" t="str">
            <v>信息6122</v>
          </cell>
          <cell r="C53">
            <v>3</v>
          </cell>
          <cell r="D53">
            <v>15</v>
          </cell>
          <cell r="E53" t="str">
            <v>中小学信息技术A</v>
          </cell>
        </row>
        <row r="54">
          <cell r="B54" t="str">
            <v>心理6123</v>
          </cell>
          <cell r="C54">
            <v>3</v>
          </cell>
          <cell r="D54">
            <v>202</v>
          </cell>
          <cell r="E54" t="str">
            <v>中小学心理学A</v>
          </cell>
        </row>
        <row r="55">
          <cell r="B55" t="str">
            <v>心理6124</v>
          </cell>
          <cell r="C55">
            <v>1</v>
          </cell>
          <cell r="D55">
            <v>25</v>
          </cell>
          <cell r="E55" t="str">
            <v>中小学心理学A</v>
          </cell>
        </row>
        <row r="56">
          <cell r="B56" t="str">
            <v>语文6201</v>
          </cell>
          <cell r="C56">
            <v>3</v>
          </cell>
          <cell r="D56">
            <v>522</v>
          </cell>
          <cell r="E56" t="str">
            <v>中学语文A</v>
          </cell>
        </row>
        <row r="57">
          <cell r="B57" t="str">
            <v>语文6202</v>
          </cell>
          <cell r="C57">
            <v>5</v>
          </cell>
          <cell r="D57">
            <v>218</v>
          </cell>
          <cell r="E57" t="str">
            <v>中学语文A</v>
          </cell>
        </row>
        <row r="58">
          <cell r="B58" t="str">
            <v>数学6203</v>
          </cell>
          <cell r="C58">
            <v>3</v>
          </cell>
          <cell r="D58">
            <v>353</v>
          </cell>
          <cell r="E58" t="str">
            <v>中学数学A</v>
          </cell>
        </row>
        <row r="59">
          <cell r="B59" t="str">
            <v>数学6204</v>
          </cell>
          <cell r="C59">
            <v>4</v>
          </cell>
          <cell r="D59">
            <v>85</v>
          </cell>
          <cell r="E59" t="str">
            <v>中学数学A</v>
          </cell>
        </row>
        <row r="60">
          <cell r="B60" t="str">
            <v>英语6205</v>
          </cell>
          <cell r="C60">
            <v>3</v>
          </cell>
          <cell r="D60">
            <v>1217</v>
          </cell>
          <cell r="E60" t="str">
            <v>中学英语A</v>
          </cell>
        </row>
        <row r="61">
          <cell r="B61" t="str">
            <v>英语6206</v>
          </cell>
          <cell r="C61">
            <v>4</v>
          </cell>
          <cell r="D61">
            <v>288</v>
          </cell>
          <cell r="E61" t="str">
            <v>中学英语A</v>
          </cell>
        </row>
        <row r="62">
          <cell r="B62" t="str">
            <v>物理6207</v>
          </cell>
          <cell r="C62">
            <v>1</v>
          </cell>
          <cell r="D62">
            <v>123</v>
          </cell>
          <cell r="E62" t="str">
            <v>中学物理A</v>
          </cell>
        </row>
        <row r="63">
          <cell r="B63" t="str">
            <v>政治6208</v>
          </cell>
          <cell r="C63">
            <v>1</v>
          </cell>
          <cell r="D63">
            <v>250</v>
          </cell>
          <cell r="E63" t="str">
            <v>中学政治A</v>
          </cell>
        </row>
        <row r="64">
          <cell r="B64" t="str">
            <v>历史6209</v>
          </cell>
          <cell r="C64">
            <v>2</v>
          </cell>
          <cell r="D64">
            <v>255</v>
          </cell>
          <cell r="E64" t="str">
            <v>中学历史A</v>
          </cell>
        </row>
        <row r="65">
          <cell r="B65" t="str">
            <v>历史6210</v>
          </cell>
          <cell r="C65">
            <v>2</v>
          </cell>
          <cell r="D65">
            <v>45</v>
          </cell>
          <cell r="E65" t="str">
            <v>中学历史A</v>
          </cell>
        </row>
        <row r="66">
          <cell r="B66" t="str">
            <v>地理6211</v>
          </cell>
          <cell r="C66">
            <v>2</v>
          </cell>
          <cell r="D66">
            <v>272</v>
          </cell>
          <cell r="E66" t="str">
            <v>中学地理A</v>
          </cell>
        </row>
        <row r="67">
          <cell r="B67" t="str">
            <v>生物6212</v>
          </cell>
          <cell r="C67">
            <v>1</v>
          </cell>
          <cell r="D67">
            <v>255</v>
          </cell>
          <cell r="E67" t="str">
            <v>中学生物A</v>
          </cell>
        </row>
        <row r="68">
          <cell r="B68" t="str">
            <v>体育6213</v>
          </cell>
          <cell r="C68">
            <v>2</v>
          </cell>
          <cell r="D68">
            <v>85</v>
          </cell>
          <cell r="E68" t="str">
            <v>中小学体育A</v>
          </cell>
        </row>
        <row r="69">
          <cell r="B69" t="str">
            <v>美术6214</v>
          </cell>
          <cell r="C69">
            <v>1</v>
          </cell>
          <cell r="D69">
            <v>106</v>
          </cell>
          <cell r="E69" t="str">
            <v>中小学美术A</v>
          </cell>
        </row>
        <row r="70">
          <cell r="B70" t="str">
            <v>心理6215</v>
          </cell>
          <cell r="C70">
            <v>1</v>
          </cell>
          <cell r="D70">
            <v>69</v>
          </cell>
          <cell r="E70" t="str">
            <v>中小学心理学A</v>
          </cell>
        </row>
        <row r="71">
          <cell r="B71" t="str">
            <v>语文6301</v>
          </cell>
          <cell r="C71">
            <v>1</v>
          </cell>
          <cell r="D71">
            <v>16</v>
          </cell>
          <cell r="E71" t="str">
            <v>中学语文A</v>
          </cell>
        </row>
        <row r="72">
          <cell r="B72" t="str">
            <v>数学6302</v>
          </cell>
          <cell r="C72">
            <v>2</v>
          </cell>
          <cell r="D72">
            <v>28</v>
          </cell>
          <cell r="E72" t="str">
            <v>中学数学A</v>
          </cell>
        </row>
        <row r="73">
          <cell r="B73" t="str">
            <v>英语6303</v>
          </cell>
          <cell r="C73">
            <v>1</v>
          </cell>
          <cell r="D73">
            <v>59</v>
          </cell>
          <cell r="E73" t="str">
            <v>中学英语A</v>
          </cell>
        </row>
        <row r="74">
          <cell r="B74" t="str">
            <v>历史6304</v>
          </cell>
          <cell r="C74">
            <v>1</v>
          </cell>
          <cell r="D74">
            <v>24</v>
          </cell>
          <cell r="E74" t="str">
            <v>中学历史A</v>
          </cell>
        </row>
        <row r="75">
          <cell r="B75" t="str">
            <v>电子6305</v>
          </cell>
          <cell r="C75">
            <v>1</v>
          </cell>
          <cell r="D75">
            <v>10</v>
          </cell>
          <cell r="E75" t="str">
            <v>职高电子A</v>
          </cell>
        </row>
        <row r="76">
          <cell r="B76" t="str">
            <v>汽车6306</v>
          </cell>
          <cell r="C76">
            <v>1</v>
          </cell>
          <cell r="D76">
            <v>7</v>
          </cell>
          <cell r="E76" t="str">
            <v>职高汽车A</v>
          </cell>
        </row>
        <row r="77">
          <cell r="B77" t="str">
            <v>家政6307</v>
          </cell>
          <cell r="C77">
            <v>1</v>
          </cell>
          <cell r="D77">
            <v>3</v>
          </cell>
          <cell r="E77" t="str">
            <v>职高家政A</v>
          </cell>
        </row>
        <row r="78">
          <cell r="C78">
            <v>146</v>
          </cell>
          <cell r="D78">
            <v>12318</v>
          </cell>
        </row>
        <row r="79">
          <cell r="B79" t="str">
            <v>合计</v>
          </cell>
          <cell r="C79">
            <v>207</v>
          </cell>
          <cell r="D79">
            <v>12564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在编公招"/>
      <sheetName val="在编公招2"/>
    </sheetNames>
    <sheetDataSet>
      <sheetData sheetId="0">
        <row r="2">
          <cell r="B2" t="str">
            <v>岗位代码</v>
          </cell>
          <cell r="C2" t="str">
            <v>岗位名称</v>
          </cell>
          <cell r="D2" t="str">
            <v>计划</v>
          </cell>
          <cell r="E2" t="str">
            <v>年龄</v>
          </cell>
          <cell r="F2" t="str">
            <v>学历及专业要求</v>
          </cell>
          <cell r="G2" t="str">
            <v>笔试科目</v>
          </cell>
          <cell r="H2" t="str">
            <v>工作经历要求</v>
          </cell>
          <cell r="I2" t="str">
            <v>笔试科目(A卷)</v>
          </cell>
        </row>
        <row r="3">
          <cell r="B3">
            <v>6001</v>
          </cell>
          <cell r="C3" t="str">
            <v>幼儿教育</v>
          </cell>
          <cell r="D3">
            <v>6</v>
          </cell>
          <cell r="E3" t="str">
            <v>28岁以下     研究生32岁以下</v>
          </cell>
          <cell r="F3" t="str">
            <v>大专及以上；学前教育专业</v>
          </cell>
          <cell r="G3" t="str">
            <v>学前教育</v>
          </cell>
        </row>
        <row r="3">
          <cell r="I3" t="str">
            <v>学前教育A</v>
          </cell>
        </row>
        <row r="4">
          <cell r="B4">
            <v>6002</v>
          </cell>
          <cell r="C4" t="str">
            <v>幼儿教育</v>
          </cell>
          <cell r="D4">
            <v>3</v>
          </cell>
          <cell r="E4" t="str">
            <v>35岁以下</v>
          </cell>
          <cell r="F4" t="str">
            <v>大专及以上；学前教育专业</v>
          </cell>
          <cell r="G4" t="str">
            <v>学前教育</v>
          </cell>
          <cell r="H4" t="str">
            <v>3年及以上幼教工作经历</v>
          </cell>
          <cell r="I4" t="str">
            <v>学前教育A</v>
          </cell>
        </row>
        <row r="5">
          <cell r="B5">
            <v>6101</v>
          </cell>
          <cell r="C5" t="str">
            <v>语文</v>
          </cell>
          <cell r="D5">
            <v>9</v>
          </cell>
          <cell r="E5" t="str">
            <v>28岁以下     研究生32岁以下</v>
          </cell>
          <cell r="F5" t="str">
            <v>本科及以上学历，并具有学士及以上学位；教育学类、中国语言文学类专业</v>
          </cell>
          <cell r="G5" t="str">
            <v>小学语文</v>
          </cell>
        </row>
        <row r="5">
          <cell r="I5" t="str">
            <v>小学语文A</v>
          </cell>
        </row>
        <row r="6">
          <cell r="B6">
            <v>6102</v>
          </cell>
          <cell r="C6" t="str">
            <v>语文</v>
          </cell>
          <cell r="D6">
            <v>8</v>
          </cell>
          <cell r="E6" t="str">
            <v>28岁以下     研究生32岁以下</v>
          </cell>
          <cell r="F6" t="str">
            <v>本科及以上学历，并具有学士及以上学位；教育学类、中国语言文学类专业</v>
          </cell>
          <cell r="G6" t="str">
            <v>小学语文</v>
          </cell>
        </row>
        <row r="6">
          <cell r="I6" t="str">
            <v>小学语文A</v>
          </cell>
        </row>
        <row r="7">
          <cell r="B7">
            <v>6103</v>
          </cell>
          <cell r="C7" t="str">
            <v>语文</v>
          </cell>
          <cell r="D7">
            <v>8</v>
          </cell>
          <cell r="E7" t="str">
            <v>28岁以下     研究生32岁以下</v>
          </cell>
          <cell r="F7" t="str">
            <v>本科及以上学历，并具有学士及以上学位；教育学类、中国语言文学类专业</v>
          </cell>
          <cell r="G7" t="str">
            <v>小学语文</v>
          </cell>
        </row>
        <row r="7">
          <cell r="I7" t="str">
            <v>小学语文A</v>
          </cell>
        </row>
        <row r="8">
          <cell r="B8">
            <v>6104</v>
          </cell>
          <cell r="C8" t="str">
            <v>语文</v>
          </cell>
          <cell r="D8">
            <v>10</v>
          </cell>
          <cell r="E8" t="str">
            <v>35岁以下</v>
          </cell>
          <cell r="F8" t="str">
            <v>本科及以上学历，并具有学士及以上学位；教育学类、中国语言文学类专业</v>
          </cell>
          <cell r="G8" t="str">
            <v>小学语文</v>
          </cell>
          <cell r="H8" t="str">
            <v>3年及以上小学语文教学工作经历</v>
          </cell>
          <cell r="I8" t="str">
            <v>小学语文A</v>
          </cell>
        </row>
        <row r="9">
          <cell r="B9">
            <v>6105</v>
          </cell>
          <cell r="C9" t="str">
            <v>语文</v>
          </cell>
          <cell r="D9">
            <v>10</v>
          </cell>
          <cell r="E9" t="str">
            <v>35岁以下</v>
          </cell>
          <cell r="F9" t="str">
            <v>本科及以上学历，并具有学士及以上学位；教育学类、中国语言文学类专业</v>
          </cell>
          <cell r="G9" t="str">
            <v>小学语文</v>
          </cell>
          <cell r="H9" t="str">
            <v>3年及以上小学语文教学工作经历</v>
          </cell>
          <cell r="I9" t="str">
            <v>小学语文A</v>
          </cell>
        </row>
        <row r="10">
          <cell r="B10">
            <v>6106</v>
          </cell>
          <cell r="C10" t="str">
            <v>数学</v>
          </cell>
          <cell r="D10">
            <v>11</v>
          </cell>
          <cell r="E10" t="str">
            <v>28岁以下     研究生32岁以下</v>
          </cell>
          <cell r="F10" t="str">
            <v>本科及以上学历，并具有学士及以上学位；教育学类、数学与统计类专业</v>
          </cell>
          <cell r="G10" t="str">
            <v>小学数学</v>
          </cell>
        </row>
        <row r="10">
          <cell r="I10" t="str">
            <v>小学数学A</v>
          </cell>
        </row>
        <row r="11">
          <cell r="B11">
            <v>6107</v>
          </cell>
          <cell r="C11" t="str">
            <v>数学</v>
          </cell>
          <cell r="D11">
            <v>11</v>
          </cell>
          <cell r="E11" t="str">
            <v>35岁以下</v>
          </cell>
          <cell r="F11" t="str">
            <v>本科及以上学历，并具有学士及以上学位；教育学类、数学与统计类专业</v>
          </cell>
          <cell r="G11" t="str">
            <v>小学数学</v>
          </cell>
          <cell r="H11" t="str">
            <v>3年及以上小学数学教学工作经历</v>
          </cell>
          <cell r="I11" t="str">
            <v>小学数学A</v>
          </cell>
        </row>
        <row r="12">
          <cell r="B12">
            <v>6108</v>
          </cell>
          <cell r="C12" t="str">
            <v>英语</v>
          </cell>
          <cell r="D12">
            <v>3</v>
          </cell>
          <cell r="E12" t="str">
            <v>28岁以下     研究生32岁以下</v>
          </cell>
          <cell r="F12" t="str">
            <v>本科及以上学历，并具有学士及以上学位；外国语言文学类中的英语及英语相关专业、英语教育专业</v>
          </cell>
          <cell r="G12" t="str">
            <v>小学英语</v>
          </cell>
        </row>
        <row r="12">
          <cell r="I12" t="str">
            <v>小学英语A</v>
          </cell>
        </row>
        <row r="13">
          <cell r="B13">
            <v>6109</v>
          </cell>
          <cell r="C13" t="str">
            <v>英语</v>
          </cell>
          <cell r="D13">
            <v>1</v>
          </cell>
          <cell r="E13" t="str">
            <v>35岁以下</v>
          </cell>
          <cell r="F13" t="str">
            <v>本科及以上学历，并具有学士及以上学位；外国语言文学类中的英语及英语相关专业、英语教育专业</v>
          </cell>
          <cell r="G13" t="str">
            <v>小学英语</v>
          </cell>
          <cell r="H13" t="str">
            <v>3年及以上小学英语教学工作经历</v>
          </cell>
          <cell r="I13" t="str">
            <v>小学英语A</v>
          </cell>
        </row>
        <row r="14">
          <cell r="B14">
            <v>6110</v>
          </cell>
          <cell r="C14" t="str">
            <v>音乐</v>
          </cell>
          <cell r="D14">
            <v>1</v>
          </cell>
          <cell r="E14" t="str">
            <v>28岁以下     研究生32岁以下</v>
          </cell>
          <cell r="F14" t="str">
            <v>本科及以上学历，并具有学士及以上学位；音乐学、音乐表演、音乐教育专业</v>
          </cell>
          <cell r="G14" t="str">
            <v>音乐</v>
          </cell>
        </row>
        <row r="14">
          <cell r="I14" t="str">
            <v>中小学音乐A</v>
          </cell>
        </row>
        <row r="15">
          <cell r="B15">
            <v>6111</v>
          </cell>
          <cell r="C15" t="str">
            <v>音乐</v>
          </cell>
          <cell r="D15">
            <v>1</v>
          </cell>
          <cell r="E15" t="str">
            <v>35岁以下</v>
          </cell>
          <cell r="F15" t="str">
            <v>本科及以上学历，并具有学士及以上学位；音乐学、音乐表演、音乐教育专业</v>
          </cell>
          <cell r="G15" t="str">
            <v>音乐</v>
          </cell>
          <cell r="H15" t="str">
            <v>3年及以上小学音乐教学工作经历</v>
          </cell>
          <cell r="I15" t="str">
            <v>中小学音乐A</v>
          </cell>
        </row>
        <row r="16">
          <cell r="B16">
            <v>6112</v>
          </cell>
          <cell r="C16" t="str">
            <v>体育</v>
          </cell>
          <cell r="D16">
            <v>1</v>
          </cell>
          <cell r="E16" t="str">
            <v>28岁以下     研究生32岁以下</v>
          </cell>
          <cell r="F16" t="str">
            <v>本科及以上学历，并具有学士及以上学位；体育学类专业</v>
          </cell>
          <cell r="G16" t="str">
            <v>体育</v>
          </cell>
        </row>
        <row r="16">
          <cell r="I16" t="str">
            <v>中小学体育A</v>
          </cell>
        </row>
        <row r="17">
          <cell r="B17">
            <v>6113</v>
          </cell>
          <cell r="C17" t="str">
            <v>体育</v>
          </cell>
          <cell r="D17">
            <v>1</v>
          </cell>
          <cell r="E17" t="str">
            <v>28岁以下     研究生32岁以下</v>
          </cell>
          <cell r="F17" t="str">
            <v>本科及以上学历，并具有学士及以上学位；体育学类专业</v>
          </cell>
          <cell r="G17" t="str">
            <v>体育</v>
          </cell>
        </row>
        <row r="17">
          <cell r="I17" t="str">
            <v>中小学体育A</v>
          </cell>
        </row>
        <row r="18">
          <cell r="B18">
            <v>6114</v>
          </cell>
          <cell r="C18" t="str">
            <v>体育</v>
          </cell>
          <cell r="D18">
            <v>1</v>
          </cell>
          <cell r="E18" t="str">
            <v>28岁以下     研究生32岁以下</v>
          </cell>
          <cell r="F18" t="str">
            <v>本科及以上学历，并具有学士及以上学位；体育学类专业</v>
          </cell>
          <cell r="G18" t="str">
            <v>体育</v>
          </cell>
        </row>
        <row r="18">
          <cell r="I18" t="str">
            <v>中小学体育A</v>
          </cell>
        </row>
        <row r="19">
          <cell r="B19">
            <v>6115</v>
          </cell>
          <cell r="C19" t="str">
            <v>体育</v>
          </cell>
          <cell r="D19">
            <v>2</v>
          </cell>
          <cell r="E19" t="str">
            <v>35岁以下</v>
          </cell>
          <cell r="F19" t="str">
            <v>本科及以上学历，并具有学士及以上学位；体育学类专业</v>
          </cell>
          <cell r="G19" t="str">
            <v>体育</v>
          </cell>
          <cell r="H19" t="str">
            <v>3年及以上小学体育教学工作经历</v>
          </cell>
          <cell r="I19" t="str">
            <v>中小学体育A</v>
          </cell>
        </row>
        <row r="20">
          <cell r="B20">
            <v>6116</v>
          </cell>
          <cell r="C20" t="str">
            <v>体育</v>
          </cell>
          <cell r="D20">
            <v>1</v>
          </cell>
          <cell r="E20" t="str">
            <v>35岁以下</v>
          </cell>
          <cell r="F20" t="str">
            <v>本科及以上学历，并具有学士及以上学位；体育学类专业</v>
          </cell>
          <cell r="G20" t="str">
            <v>体育</v>
          </cell>
          <cell r="H20" t="str">
            <v>3年及以上小学体育教学工作经历</v>
          </cell>
          <cell r="I20" t="str">
            <v>中小学体育A</v>
          </cell>
        </row>
        <row r="21">
          <cell r="B21">
            <v>6117</v>
          </cell>
          <cell r="C21" t="str">
            <v>体育</v>
          </cell>
          <cell r="D21">
            <v>1</v>
          </cell>
          <cell r="E21" t="str">
            <v>35岁以下</v>
          </cell>
          <cell r="F21" t="str">
            <v>本科及以上学历，并具有学士及以上学位；体育学类专业</v>
          </cell>
          <cell r="G21" t="str">
            <v>体育</v>
          </cell>
          <cell r="H21" t="str">
            <v>3年及以上小学体育教学工作经历</v>
          </cell>
          <cell r="I21" t="str">
            <v>中小学体育A</v>
          </cell>
        </row>
        <row r="22">
          <cell r="B22">
            <v>6118</v>
          </cell>
          <cell r="C22" t="str">
            <v>美术</v>
          </cell>
          <cell r="D22">
            <v>2</v>
          </cell>
          <cell r="E22" t="str">
            <v>28岁以下     研究生32岁以下</v>
          </cell>
          <cell r="F22" t="str">
            <v>本科及以上学历，并具有学士及以上学位；美术学、绘画、美术教育专业</v>
          </cell>
          <cell r="G22" t="str">
            <v>美术</v>
          </cell>
        </row>
        <row r="22">
          <cell r="I22" t="str">
            <v>中小学美术A</v>
          </cell>
        </row>
        <row r="23">
          <cell r="B23">
            <v>6119</v>
          </cell>
          <cell r="C23" t="str">
            <v>美术</v>
          </cell>
          <cell r="D23">
            <v>1</v>
          </cell>
          <cell r="E23" t="str">
            <v>35岁以下</v>
          </cell>
          <cell r="F23" t="str">
            <v>本科及以上学历，并具有学士及以上学位；美术学、绘画、美术教育专业</v>
          </cell>
          <cell r="G23" t="str">
            <v>美术</v>
          </cell>
          <cell r="H23" t="str">
            <v>3年及以上小学美术教学工作经历</v>
          </cell>
          <cell r="I23" t="str">
            <v>中小学美术A</v>
          </cell>
        </row>
        <row r="24">
          <cell r="B24">
            <v>6120</v>
          </cell>
          <cell r="C24" t="str">
            <v>科学</v>
          </cell>
          <cell r="D24">
            <v>3</v>
          </cell>
          <cell r="E24" t="str">
            <v>28岁以下     研究生32岁以下</v>
          </cell>
          <cell r="F24" t="str">
            <v>本科及以上学历，并具有学士及以上学位;理学大类、工学大类、科学教育专业</v>
          </cell>
          <cell r="G24" t="str">
            <v>科学教育</v>
          </cell>
        </row>
        <row r="24">
          <cell r="I24" t="str">
            <v>科学教育A</v>
          </cell>
        </row>
        <row r="25">
          <cell r="B25">
            <v>6121</v>
          </cell>
          <cell r="C25" t="str">
            <v>信息</v>
          </cell>
          <cell r="D25">
            <v>1</v>
          </cell>
          <cell r="E25" t="str">
            <v>28岁以下     研究生32岁以下</v>
          </cell>
          <cell r="F25" t="str">
            <v>本科及以上学历，并具有学士及以上学位；计算机类专业</v>
          </cell>
          <cell r="G25" t="str">
            <v>信息技术</v>
          </cell>
        </row>
        <row r="25">
          <cell r="I25" t="str">
            <v>中小学信息技术A</v>
          </cell>
        </row>
        <row r="26">
          <cell r="B26">
            <v>6122</v>
          </cell>
          <cell r="C26" t="str">
            <v>信息</v>
          </cell>
          <cell r="D26">
            <v>3</v>
          </cell>
          <cell r="E26" t="str">
            <v>35岁以下</v>
          </cell>
          <cell r="F26" t="str">
            <v>本科及以上学历，并具有学士及以上学位；计算机类专业</v>
          </cell>
          <cell r="G26" t="str">
            <v>信息技术</v>
          </cell>
          <cell r="H26" t="str">
            <v>3年及以上小学信息教学工作经历</v>
          </cell>
          <cell r="I26" t="str">
            <v>中小学信息技术A</v>
          </cell>
        </row>
        <row r="27">
          <cell r="B27">
            <v>6123</v>
          </cell>
          <cell r="C27" t="str">
            <v>心理</v>
          </cell>
          <cell r="D27">
            <v>3</v>
          </cell>
          <cell r="E27" t="str">
            <v>28岁以下     研究生32岁以下</v>
          </cell>
          <cell r="F27" t="str">
            <v>本科及以上学历，并具有学士及以上学位：心理学类、心理健康教育专业</v>
          </cell>
          <cell r="G27" t="str">
            <v>心理学</v>
          </cell>
        </row>
        <row r="27">
          <cell r="I27" t="str">
            <v>中小学心理学A</v>
          </cell>
        </row>
        <row r="28">
          <cell r="B28">
            <v>6124</v>
          </cell>
          <cell r="C28" t="str">
            <v>心理</v>
          </cell>
          <cell r="D28">
            <v>1</v>
          </cell>
          <cell r="E28" t="str">
            <v>35岁以下</v>
          </cell>
          <cell r="F28" t="str">
            <v>本科及以上学历，并具有学士及以上学位：心理学类、心理健康教育专业</v>
          </cell>
          <cell r="G28" t="str">
            <v>心理学</v>
          </cell>
          <cell r="H28" t="str">
            <v>3年及以上心理相关专业工作经历</v>
          </cell>
          <cell r="I28" t="str">
            <v>中小学心理学A</v>
          </cell>
        </row>
        <row r="29">
          <cell r="B29">
            <v>6201</v>
          </cell>
          <cell r="C29" t="str">
            <v>语文</v>
          </cell>
          <cell r="D29">
            <v>3</v>
          </cell>
          <cell r="E29" t="str">
            <v>28岁以下     研究生32岁以下</v>
          </cell>
          <cell r="F29" t="str">
            <v>本科及以上学历，并具有学士及以上学位：教育学类、中国语言文学类专业</v>
          </cell>
          <cell r="G29" t="str">
            <v>中学语文</v>
          </cell>
        </row>
        <row r="29">
          <cell r="I29" t="str">
            <v>中学语文A</v>
          </cell>
        </row>
        <row r="30">
          <cell r="B30">
            <v>6202</v>
          </cell>
          <cell r="C30" t="str">
            <v>语文</v>
          </cell>
          <cell r="D30">
            <v>5</v>
          </cell>
          <cell r="E30" t="str">
            <v>35岁以下</v>
          </cell>
          <cell r="F30" t="str">
            <v>本科及以上学历，并具有学士及以上学位：教育学类、中国语言文学类专业</v>
          </cell>
          <cell r="G30" t="str">
            <v>中学语文</v>
          </cell>
          <cell r="H30" t="str">
            <v>3年及以上初中语文教学工作经历</v>
          </cell>
          <cell r="I30" t="str">
            <v>中学语文A</v>
          </cell>
        </row>
        <row r="31">
          <cell r="B31">
            <v>6203</v>
          </cell>
          <cell r="C31" t="str">
            <v>数学</v>
          </cell>
          <cell r="D31">
            <v>3</v>
          </cell>
          <cell r="E31" t="str">
            <v>28岁以下     研究生32岁以下</v>
          </cell>
          <cell r="F31" t="str">
            <v>本科及以上学历，并具有学士及以上学位；数学与统计类、数学教育专业</v>
          </cell>
          <cell r="G31" t="str">
            <v>中学数学</v>
          </cell>
        </row>
        <row r="31">
          <cell r="I31" t="str">
            <v>中学数学A</v>
          </cell>
        </row>
        <row r="32">
          <cell r="B32">
            <v>6204</v>
          </cell>
          <cell r="C32" t="str">
            <v>数学</v>
          </cell>
          <cell r="D32">
            <v>4</v>
          </cell>
          <cell r="E32" t="str">
            <v>35岁以下</v>
          </cell>
          <cell r="F32" t="str">
            <v>本科及以上学历，并具有学士及以上学位；数学与统计类、数学教育专业</v>
          </cell>
          <cell r="G32" t="str">
            <v>中学数学</v>
          </cell>
          <cell r="H32" t="str">
            <v>3年及以上初中数学教学工作经历</v>
          </cell>
          <cell r="I32" t="str">
            <v>中学数学A</v>
          </cell>
        </row>
        <row r="33">
          <cell r="B33">
            <v>6205</v>
          </cell>
          <cell r="C33" t="str">
            <v>英语</v>
          </cell>
          <cell r="D33">
            <v>3</v>
          </cell>
          <cell r="E33" t="str">
            <v>28岁以下     研究生32岁以下</v>
          </cell>
          <cell r="F33" t="str">
            <v>本科及以上学历，并具有学士及以上学位；外国语言文学类中的英语及英语相关专业、英语教育专业</v>
          </cell>
          <cell r="G33" t="str">
            <v>中学英语</v>
          </cell>
        </row>
        <row r="33">
          <cell r="I33" t="str">
            <v>中学英语A</v>
          </cell>
        </row>
        <row r="34">
          <cell r="B34">
            <v>6206</v>
          </cell>
          <cell r="C34" t="str">
            <v>英语</v>
          </cell>
          <cell r="D34">
            <v>4</v>
          </cell>
          <cell r="E34" t="str">
            <v>35岁以下</v>
          </cell>
          <cell r="F34" t="str">
            <v>本科及以上学历，并具有学士及以上学位；外国语言文学类中的英语及英语相关专业、英语教育专业</v>
          </cell>
          <cell r="G34" t="str">
            <v>中学英语</v>
          </cell>
          <cell r="H34" t="str">
            <v>3年及以上初中英语教学工作经历</v>
          </cell>
          <cell r="I34" t="str">
            <v>中学英语A</v>
          </cell>
        </row>
        <row r="35">
          <cell r="B35">
            <v>6207</v>
          </cell>
          <cell r="C35" t="str">
            <v>物理</v>
          </cell>
          <cell r="D35">
            <v>1</v>
          </cell>
          <cell r="E35" t="str">
            <v>28岁以下     研究生32岁以下</v>
          </cell>
          <cell r="F35" t="str">
            <v>本科及以上学历，并具有学士及以上学位；物理学类、物理教育专业</v>
          </cell>
          <cell r="G35" t="str">
            <v>中学物理</v>
          </cell>
        </row>
        <row r="35">
          <cell r="I35" t="str">
            <v>中学物理A</v>
          </cell>
        </row>
        <row r="36">
          <cell r="B36">
            <v>6208</v>
          </cell>
          <cell r="C36" t="str">
            <v>政治</v>
          </cell>
          <cell r="D36">
            <v>1</v>
          </cell>
          <cell r="E36" t="str">
            <v>28岁以下     研究生32岁以下</v>
          </cell>
          <cell r="F36" t="str">
            <v>本科及以上学历，并具有学士及以上学位；政治学、哲学类、法学类、思想政治教育专业</v>
          </cell>
          <cell r="G36" t="str">
            <v>中学政治</v>
          </cell>
        </row>
        <row r="36">
          <cell r="I36" t="str">
            <v>中学政治A</v>
          </cell>
        </row>
        <row r="37">
          <cell r="B37">
            <v>6209</v>
          </cell>
          <cell r="C37" t="str">
            <v>历史</v>
          </cell>
          <cell r="D37">
            <v>2</v>
          </cell>
          <cell r="E37" t="str">
            <v>28岁以下     研究生32岁以下</v>
          </cell>
          <cell r="F37" t="str">
            <v>本科及以上学历，并具有学士及以上学位；历史学类、历史教育专业</v>
          </cell>
          <cell r="G37" t="str">
            <v>中学历史</v>
          </cell>
        </row>
        <row r="37">
          <cell r="I37" t="str">
            <v>中学历史A</v>
          </cell>
        </row>
        <row r="38">
          <cell r="B38">
            <v>6210</v>
          </cell>
          <cell r="C38" t="str">
            <v>历史</v>
          </cell>
          <cell r="D38">
            <v>2</v>
          </cell>
          <cell r="E38" t="str">
            <v>35岁以下</v>
          </cell>
          <cell r="F38" t="str">
            <v>本科及以上学历，并具有学士及以上学位；历史学类、历史教育专业</v>
          </cell>
          <cell r="G38" t="str">
            <v>中学历史</v>
          </cell>
          <cell r="H38" t="str">
            <v>3年及以上初中历史教学工作经历</v>
          </cell>
          <cell r="I38" t="str">
            <v>中学历史A</v>
          </cell>
        </row>
        <row r="39">
          <cell r="B39">
            <v>6211</v>
          </cell>
          <cell r="C39" t="str">
            <v>地理</v>
          </cell>
          <cell r="D39">
            <v>2</v>
          </cell>
          <cell r="E39" t="str">
            <v>28岁以下     研究生32岁以下</v>
          </cell>
          <cell r="F39" t="str">
            <v>本科及以上学历，并具有学士及以上学位；地理学类、地理科学类、地理教育专业</v>
          </cell>
          <cell r="G39" t="str">
            <v>中学地理</v>
          </cell>
        </row>
        <row r="39">
          <cell r="I39" t="str">
            <v>中学地理A</v>
          </cell>
        </row>
        <row r="40">
          <cell r="B40">
            <v>6212</v>
          </cell>
          <cell r="C40" t="str">
            <v>生物</v>
          </cell>
          <cell r="D40">
            <v>1</v>
          </cell>
          <cell r="E40" t="str">
            <v>28岁以下     研究生32岁以下</v>
          </cell>
          <cell r="F40" t="str">
            <v>本科及以上学历，并具有学士及以上学位；生物学类、生物科学类、生物教育专业</v>
          </cell>
          <cell r="G40" t="str">
            <v>中学生物</v>
          </cell>
        </row>
        <row r="40">
          <cell r="I40" t="str">
            <v>中学生物A</v>
          </cell>
        </row>
        <row r="41">
          <cell r="B41">
            <v>6213</v>
          </cell>
          <cell r="C41" t="str">
            <v>体育</v>
          </cell>
          <cell r="D41">
            <v>2</v>
          </cell>
          <cell r="E41" t="str">
            <v>28岁以下     研究生32岁以下</v>
          </cell>
          <cell r="F41" t="str">
            <v>本科及以上学历，并具有学士及以上学位;体育学类专业</v>
          </cell>
          <cell r="G41" t="str">
            <v>体育</v>
          </cell>
        </row>
        <row r="41">
          <cell r="I41" t="str">
            <v>中小学体育A</v>
          </cell>
        </row>
        <row r="42">
          <cell r="B42">
            <v>6214</v>
          </cell>
          <cell r="C42" t="str">
            <v>美术</v>
          </cell>
          <cell r="D42">
            <v>1</v>
          </cell>
          <cell r="E42" t="str">
            <v>28岁以下     研究生32岁以下</v>
          </cell>
          <cell r="F42" t="str">
            <v>本科及以上学历，并具有学士及以上学位;美术学、绘画、美术教育专业</v>
          </cell>
          <cell r="G42" t="str">
            <v>美术</v>
          </cell>
        </row>
        <row r="42">
          <cell r="I42" t="str">
            <v>中小学美术A</v>
          </cell>
        </row>
        <row r="43">
          <cell r="B43">
            <v>6215</v>
          </cell>
          <cell r="C43" t="str">
            <v>心理</v>
          </cell>
          <cell r="D43">
            <v>1</v>
          </cell>
          <cell r="E43" t="str">
            <v>28岁以下     研究生32岁以下</v>
          </cell>
          <cell r="F43" t="str">
            <v>本科及以上学历，并具有学士及以上学位：心理学类、心理健康教育专业</v>
          </cell>
          <cell r="G43" t="str">
            <v>心理学</v>
          </cell>
        </row>
        <row r="43">
          <cell r="I43" t="str">
            <v>中小学心理学A</v>
          </cell>
        </row>
        <row r="44">
          <cell r="B44">
            <v>6301</v>
          </cell>
          <cell r="C44" t="str">
            <v>语文</v>
          </cell>
          <cell r="D44">
            <v>1</v>
          </cell>
          <cell r="E44" t="str">
            <v>32岁以下</v>
          </cell>
          <cell r="F44" t="str">
            <v>研究生及以上学历：中国语言文学类专业</v>
          </cell>
          <cell r="G44" t="str">
            <v>中学语文</v>
          </cell>
        </row>
        <row r="44">
          <cell r="I44" t="str">
            <v>中学语文A</v>
          </cell>
        </row>
        <row r="45">
          <cell r="B45">
            <v>6302</v>
          </cell>
          <cell r="C45" t="str">
            <v>数学</v>
          </cell>
          <cell r="D45">
            <v>2</v>
          </cell>
          <cell r="E45" t="str">
            <v>32岁以下</v>
          </cell>
          <cell r="F45" t="str">
            <v>研究生及以上学历：基础数学、计算数学、数学与应用数学、应用数学专业</v>
          </cell>
          <cell r="G45" t="str">
            <v>中学数学</v>
          </cell>
        </row>
        <row r="45">
          <cell r="I45" t="str">
            <v>中学数学A</v>
          </cell>
        </row>
        <row r="46">
          <cell r="B46">
            <v>6303</v>
          </cell>
          <cell r="C46" t="str">
            <v>英语</v>
          </cell>
          <cell r="D46">
            <v>1</v>
          </cell>
          <cell r="E46" t="str">
            <v>32岁以下</v>
          </cell>
          <cell r="F46" t="str">
            <v>研究生及以上学历：外国语言文学类中的英语及英语相关专业、英语教育专业</v>
          </cell>
          <cell r="G46" t="str">
            <v>中学英语</v>
          </cell>
        </row>
        <row r="46">
          <cell r="I46" t="str">
            <v>中学英语A</v>
          </cell>
        </row>
        <row r="47">
          <cell r="B47">
            <v>6304</v>
          </cell>
          <cell r="C47" t="str">
            <v>历史</v>
          </cell>
          <cell r="D47">
            <v>1</v>
          </cell>
          <cell r="E47" t="str">
            <v>32岁以下</v>
          </cell>
          <cell r="F47" t="str">
            <v>研究生及以上学历：历史学类专业</v>
          </cell>
          <cell r="G47" t="str">
            <v>中学历史</v>
          </cell>
        </row>
        <row r="47">
          <cell r="I47" t="str">
            <v>中学历史A</v>
          </cell>
        </row>
        <row r="48">
          <cell r="B48">
            <v>6305</v>
          </cell>
          <cell r="C48" t="str">
            <v>电子</v>
          </cell>
          <cell r="D48">
            <v>1</v>
          </cell>
          <cell r="E48" t="str">
            <v>32岁以下</v>
          </cell>
          <cell r="F48" t="str">
            <v>研究生及以上学历：电子信息科学与技术、应用电子技术教育、电气工程及其自动化专业</v>
          </cell>
          <cell r="G48" t="str">
            <v>电子</v>
          </cell>
        </row>
        <row r="48">
          <cell r="I48" t="str">
            <v>职高电子A</v>
          </cell>
        </row>
        <row r="49">
          <cell r="B49">
            <v>6306</v>
          </cell>
          <cell r="C49" t="str">
            <v>汽车</v>
          </cell>
          <cell r="D49">
            <v>1</v>
          </cell>
          <cell r="E49" t="str">
            <v>32岁以下</v>
          </cell>
          <cell r="F49" t="str">
            <v>研究生及以上学历：车辆工程、汽车服务工程、汽车维修工程教育专业</v>
          </cell>
          <cell r="G49" t="str">
            <v>汽车</v>
          </cell>
        </row>
        <row r="49">
          <cell r="I49" t="str">
            <v>职高汽车A</v>
          </cell>
        </row>
        <row r="50">
          <cell r="B50">
            <v>6307</v>
          </cell>
          <cell r="C50" t="str">
            <v>家政</v>
          </cell>
          <cell r="D50">
            <v>1</v>
          </cell>
          <cell r="E50" t="str">
            <v>32岁以下</v>
          </cell>
          <cell r="F50" t="str">
            <v>研究生及以上学历：家政学专业</v>
          </cell>
          <cell r="G50" t="str">
            <v>家政</v>
          </cell>
        </row>
        <row r="50">
          <cell r="I50" t="str">
            <v>职高家政A</v>
          </cell>
        </row>
        <row r="51">
          <cell r="D51">
            <v>146</v>
          </cell>
        </row>
        <row r="51">
          <cell r="I51" t="str">
            <v>21套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在编骨干"/>
      <sheetName val="在编骨干 (2)"/>
    </sheetNames>
    <sheetDataSet>
      <sheetData sheetId="0">
        <row r="2">
          <cell r="B2" t="str">
            <v>岗位代码</v>
          </cell>
          <cell r="C2" t="str">
            <v>岗位名称</v>
          </cell>
          <cell r="D2" t="str">
            <v>岗位类别</v>
          </cell>
          <cell r="E2" t="str">
            <v>计划</v>
          </cell>
          <cell r="F2" t="str">
            <v>年龄</v>
          </cell>
          <cell r="G2" t="str">
            <v>学历要求</v>
          </cell>
          <cell r="H2" t="str">
            <v>笔试科目</v>
          </cell>
          <cell r="I2" t="str">
            <v>工作经历要求</v>
          </cell>
          <cell r="J2" t="str">
            <v>笔试科目（B卷）</v>
          </cell>
        </row>
        <row r="3">
          <cell r="B3">
            <v>5001</v>
          </cell>
          <cell r="C3" t="str">
            <v>副园长</v>
          </cell>
          <cell r="D3" t="str">
            <v>骨干教师</v>
          </cell>
          <cell r="E3">
            <v>2</v>
          </cell>
          <cell r="F3" t="str">
            <v>40岁以下</v>
          </cell>
          <cell r="G3" t="str">
            <v>大专及以上</v>
          </cell>
          <cell r="H3" t="str">
            <v>教育教学管理</v>
          </cell>
          <cell r="I3" t="str">
            <v>3年及以上幼儿园管理中层及以上职务工作经历</v>
          </cell>
          <cell r="J3" t="str">
            <v>教育教学管理B</v>
          </cell>
        </row>
        <row r="4">
          <cell r="B4">
            <v>5002</v>
          </cell>
          <cell r="C4" t="str">
            <v>幼儿教育</v>
          </cell>
          <cell r="D4" t="str">
            <v>骨干教师</v>
          </cell>
          <cell r="E4">
            <v>4</v>
          </cell>
          <cell r="F4" t="str">
            <v>40岁以下</v>
          </cell>
          <cell r="G4" t="str">
            <v>大专及以上</v>
          </cell>
          <cell r="H4" t="str">
            <v>学前教育</v>
          </cell>
          <cell r="I4" t="str">
            <v>4年及以上幼教工作经历</v>
          </cell>
          <cell r="J4" t="str">
            <v>学前教育B</v>
          </cell>
        </row>
        <row r="5">
          <cell r="B5">
            <v>5101</v>
          </cell>
          <cell r="C5" t="str">
            <v>小学副校长</v>
          </cell>
          <cell r="D5" t="str">
            <v>骨干教师</v>
          </cell>
          <cell r="E5">
            <v>2</v>
          </cell>
          <cell r="F5" t="str">
            <v>40岁以下</v>
          </cell>
          <cell r="G5" t="str">
            <v>本科及以上</v>
          </cell>
          <cell r="H5" t="str">
            <v>教育教学管理</v>
          </cell>
          <cell r="I5" t="str">
            <v>3年及以上小学副校长及以上职务工作经历</v>
          </cell>
          <cell r="J5" t="str">
            <v>教育教学管理B</v>
          </cell>
        </row>
        <row r="6">
          <cell r="B6">
            <v>5102</v>
          </cell>
          <cell r="C6" t="str">
            <v>小学语文</v>
          </cell>
          <cell r="D6" t="str">
            <v>骨干教师</v>
          </cell>
          <cell r="E6">
            <v>6</v>
          </cell>
          <cell r="F6" t="str">
            <v>40岁以下</v>
          </cell>
          <cell r="G6" t="str">
            <v>本科及以上</v>
          </cell>
          <cell r="H6" t="str">
            <v>小学语文</v>
          </cell>
          <cell r="I6" t="str">
            <v>4年及以上小学语文教学工作经历</v>
          </cell>
          <cell r="J6" t="str">
            <v>小学语文B</v>
          </cell>
        </row>
        <row r="7">
          <cell r="B7">
            <v>5103</v>
          </cell>
          <cell r="C7" t="str">
            <v>小学语文</v>
          </cell>
          <cell r="D7" t="str">
            <v>骨干教师</v>
          </cell>
          <cell r="E7">
            <v>6</v>
          </cell>
          <cell r="F7" t="str">
            <v>40岁以下</v>
          </cell>
          <cell r="G7" t="str">
            <v>本科及以上</v>
          </cell>
          <cell r="H7" t="str">
            <v>小学语文</v>
          </cell>
          <cell r="I7" t="str">
            <v>4年及以上小学语文教学工作经历</v>
          </cell>
          <cell r="J7" t="str">
            <v>小学语文B</v>
          </cell>
        </row>
        <row r="8">
          <cell r="B8">
            <v>5104</v>
          </cell>
          <cell r="C8" t="str">
            <v>小学语文</v>
          </cell>
          <cell r="D8" t="str">
            <v>骨干教师</v>
          </cell>
          <cell r="E8">
            <v>6</v>
          </cell>
          <cell r="F8" t="str">
            <v>40岁以下</v>
          </cell>
          <cell r="G8" t="str">
            <v>本科及以上</v>
          </cell>
          <cell r="H8" t="str">
            <v>小学语文</v>
          </cell>
          <cell r="I8" t="str">
            <v>4年及以上小学语文教学工作经历</v>
          </cell>
          <cell r="J8" t="str">
            <v>小学语文B</v>
          </cell>
        </row>
        <row r="9">
          <cell r="B9">
            <v>5105</v>
          </cell>
          <cell r="C9" t="str">
            <v>小学数学</v>
          </cell>
          <cell r="D9" t="str">
            <v>骨干教师</v>
          </cell>
          <cell r="E9">
            <v>6</v>
          </cell>
          <cell r="F9" t="str">
            <v>40岁以下</v>
          </cell>
          <cell r="G9" t="str">
            <v>本科及以上</v>
          </cell>
          <cell r="H9" t="str">
            <v>小学数学</v>
          </cell>
          <cell r="I9" t="str">
            <v>4年及以上小学数学教学工作经历</v>
          </cell>
          <cell r="J9" t="str">
            <v>小学数学B</v>
          </cell>
        </row>
        <row r="10">
          <cell r="B10">
            <v>5106</v>
          </cell>
          <cell r="C10" t="str">
            <v>小学数学</v>
          </cell>
          <cell r="D10" t="str">
            <v>骨干教师</v>
          </cell>
          <cell r="E10">
            <v>5</v>
          </cell>
          <cell r="F10" t="str">
            <v>40岁以下</v>
          </cell>
          <cell r="G10" t="str">
            <v>本科及以上</v>
          </cell>
          <cell r="H10" t="str">
            <v>小学数学</v>
          </cell>
          <cell r="I10" t="str">
            <v>4年及以上小学数学教学工作经历</v>
          </cell>
          <cell r="J10" t="str">
            <v>小学数学B</v>
          </cell>
        </row>
        <row r="11">
          <cell r="B11">
            <v>5107</v>
          </cell>
          <cell r="C11" t="str">
            <v>小学英语</v>
          </cell>
          <cell r="D11" t="str">
            <v>骨干教师</v>
          </cell>
          <cell r="E11">
            <v>2</v>
          </cell>
          <cell r="F11" t="str">
            <v>40岁以下</v>
          </cell>
          <cell r="G11" t="str">
            <v>本科及以上</v>
          </cell>
          <cell r="H11" t="str">
            <v>小学英语</v>
          </cell>
          <cell r="I11" t="str">
            <v>4年及以上小学英语教学工作经历</v>
          </cell>
          <cell r="J11" t="str">
            <v>小学英语B</v>
          </cell>
        </row>
        <row r="12">
          <cell r="B12">
            <v>5108</v>
          </cell>
          <cell r="C12" t="str">
            <v>小学音乐</v>
          </cell>
          <cell r="D12" t="str">
            <v>骨干教师</v>
          </cell>
          <cell r="E12">
            <v>1</v>
          </cell>
          <cell r="F12" t="str">
            <v>40岁以下</v>
          </cell>
          <cell r="G12" t="str">
            <v>本科及以上</v>
          </cell>
          <cell r="H12" t="str">
            <v>音乐</v>
          </cell>
          <cell r="I12" t="str">
            <v>4年及以上小学音乐教学工作经历</v>
          </cell>
          <cell r="J12" t="str">
            <v>中小学音乐B</v>
          </cell>
        </row>
        <row r="13">
          <cell r="B13">
            <v>5109</v>
          </cell>
          <cell r="C13" t="str">
            <v>小学体育</v>
          </cell>
          <cell r="D13" t="str">
            <v>骨干教师</v>
          </cell>
          <cell r="E13">
            <v>3</v>
          </cell>
          <cell r="F13" t="str">
            <v>40岁以下</v>
          </cell>
          <cell r="G13" t="str">
            <v>本科及以上</v>
          </cell>
          <cell r="H13" t="str">
            <v>体育</v>
          </cell>
          <cell r="I13" t="str">
            <v>4年及以上小学体育教学工作经历</v>
          </cell>
          <cell r="J13" t="str">
            <v>中小学体育B</v>
          </cell>
        </row>
        <row r="14">
          <cell r="B14">
            <v>5110</v>
          </cell>
          <cell r="C14" t="str">
            <v>小学美术</v>
          </cell>
          <cell r="D14" t="str">
            <v>骨干教师</v>
          </cell>
          <cell r="E14">
            <v>2</v>
          </cell>
          <cell r="F14" t="str">
            <v>40岁以下</v>
          </cell>
          <cell r="G14" t="str">
            <v>本科及以上</v>
          </cell>
          <cell r="H14" t="str">
            <v>美术</v>
          </cell>
          <cell r="I14" t="str">
            <v>4年及以上小学美术教学工作经历</v>
          </cell>
          <cell r="J14" t="str">
            <v>中小学美术B</v>
          </cell>
        </row>
        <row r="15">
          <cell r="B15">
            <v>5111</v>
          </cell>
          <cell r="C15" t="str">
            <v>小学综合实践</v>
          </cell>
          <cell r="D15" t="str">
            <v>骨干教师</v>
          </cell>
          <cell r="E15">
            <v>1</v>
          </cell>
          <cell r="F15" t="str">
            <v>40岁以下</v>
          </cell>
          <cell r="G15" t="str">
            <v>本科及以上</v>
          </cell>
          <cell r="H15" t="str">
            <v>小学综合实践</v>
          </cell>
          <cell r="I15" t="str">
            <v>4年及以上小学综合实践相关工作经历</v>
          </cell>
          <cell r="J15" t="str">
            <v>小学综合实践B</v>
          </cell>
        </row>
        <row r="16">
          <cell r="B16">
            <v>5201</v>
          </cell>
          <cell r="C16" t="str">
            <v>初中副校长</v>
          </cell>
          <cell r="D16" t="str">
            <v>骨干教师</v>
          </cell>
          <cell r="E16">
            <v>2</v>
          </cell>
          <cell r="F16" t="str">
            <v>40岁以下</v>
          </cell>
          <cell r="G16" t="str">
            <v>本科及以上</v>
          </cell>
          <cell r="H16" t="str">
            <v>教育教学管理</v>
          </cell>
          <cell r="I16" t="str">
            <v>3年及以上初中副校长及以上职务工作经历</v>
          </cell>
          <cell r="J16" t="str">
            <v>教育教学管理B</v>
          </cell>
        </row>
        <row r="17">
          <cell r="B17">
            <v>5202</v>
          </cell>
          <cell r="C17" t="str">
            <v>初中语文</v>
          </cell>
          <cell r="D17" t="str">
            <v>骨干教师</v>
          </cell>
          <cell r="E17">
            <v>2</v>
          </cell>
          <cell r="F17" t="str">
            <v>40岁以下</v>
          </cell>
          <cell r="G17" t="str">
            <v>本科及以上</v>
          </cell>
          <cell r="H17" t="str">
            <v>中学语文</v>
          </cell>
          <cell r="I17" t="str">
            <v>4年及以上初中语文教学工作经历</v>
          </cell>
          <cell r="J17" t="str">
            <v>中学语文B</v>
          </cell>
        </row>
        <row r="18">
          <cell r="B18">
            <v>5203</v>
          </cell>
          <cell r="C18" t="str">
            <v>初中数学</v>
          </cell>
          <cell r="D18" t="str">
            <v>骨干教师</v>
          </cell>
          <cell r="E18">
            <v>1</v>
          </cell>
          <cell r="F18" t="str">
            <v>40岁以下</v>
          </cell>
          <cell r="G18" t="str">
            <v>本科及以上</v>
          </cell>
          <cell r="H18" t="str">
            <v>中学数学</v>
          </cell>
          <cell r="I18" t="str">
            <v>4年及以上初中数学教学工作经历</v>
          </cell>
          <cell r="J18" t="str">
            <v>中学数学B</v>
          </cell>
        </row>
        <row r="19">
          <cell r="B19">
            <v>5204</v>
          </cell>
          <cell r="C19" t="str">
            <v>初中英语</v>
          </cell>
          <cell r="D19" t="str">
            <v>骨干教师</v>
          </cell>
          <cell r="E19">
            <v>1</v>
          </cell>
          <cell r="F19" t="str">
            <v>40岁以下</v>
          </cell>
          <cell r="G19" t="str">
            <v>本科及以上</v>
          </cell>
          <cell r="H19" t="str">
            <v>中学英语</v>
          </cell>
          <cell r="I19" t="str">
            <v>4年及以上初中英语教学工作经历</v>
          </cell>
          <cell r="J19" t="str">
            <v>中学英语B</v>
          </cell>
        </row>
        <row r="20">
          <cell r="B20">
            <v>5205</v>
          </cell>
          <cell r="C20" t="str">
            <v>初中化学</v>
          </cell>
          <cell r="D20" t="str">
            <v>骨干教师</v>
          </cell>
          <cell r="E20">
            <v>1</v>
          </cell>
          <cell r="F20" t="str">
            <v>40岁以下</v>
          </cell>
          <cell r="G20" t="str">
            <v>本科及以上</v>
          </cell>
          <cell r="H20" t="str">
            <v>中学化学</v>
          </cell>
          <cell r="I20" t="str">
            <v>4年及以上初中化学教学工作经历</v>
          </cell>
          <cell r="J20" t="str">
            <v>中学化学B</v>
          </cell>
        </row>
        <row r="21">
          <cell r="B21">
            <v>5206</v>
          </cell>
          <cell r="C21" t="str">
            <v>初中政治</v>
          </cell>
          <cell r="D21" t="str">
            <v>骨干教师</v>
          </cell>
          <cell r="E21">
            <v>1</v>
          </cell>
          <cell r="F21" t="str">
            <v>40岁以下</v>
          </cell>
          <cell r="G21" t="str">
            <v>本科及以上</v>
          </cell>
          <cell r="H21" t="str">
            <v>中学政治</v>
          </cell>
          <cell r="I21" t="str">
            <v>4年及以上初中政治教学工作经历</v>
          </cell>
          <cell r="J21" t="str">
            <v>中学政治B</v>
          </cell>
        </row>
        <row r="22">
          <cell r="B22">
            <v>5207</v>
          </cell>
          <cell r="C22" t="str">
            <v>初中音乐</v>
          </cell>
          <cell r="D22" t="str">
            <v>骨干教师</v>
          </cell>
          <cell r="E22">
            <v>1</v>
          </cell>
          <cell r="F22" t="str">
            <v>40岁以下</v>
          </cell>
          <cell r="G22" t="str">
            <v>本科及以上</v>
          </cell>
          <cell r="H22" t="str">
            <v>音乐</v>
          </cell>
          <cell r="I22" t="str">
            <v>4年及以上初中音乐教学工作经历</v>
          </cell>
          <cell r="J22" t="str">
            <v>中小学音乐B</v>
          </cell>
        </row>
        <row r="23">
          <cell r="B23">
            <v>5208</v>
          </cell>
          <cell r="C23" t="str">
            <v>初中体育</v>
          </cell>
          <cell r="D23" t="str">
            <v>骨干教师</v>
          </cell>
          <cell r="E23">
            <v>1</v>
          </cell>
          <cell r="F23" t="str">
            <v>40岁以下</v>
          </cell>
          <cell r="G23" t="str">
            <v>本科及以上</v>
          </cell>
          <cell r="H23" t="str">
            <v>体育</v>
          </cell>
          <cell r="I23" t="str">
            <v>4年及以上初中体育教学工作经历</v>
          </cell>
          <cell r="J23" t="str">
            <v>中小学体育B</v>
          </cell>
        </row>
        <row r="24">
          <cell r="B24">
            <v>5209</v>
          </cell>
          <cell r="C24" t="str">
            <v>初中美术</v>
          </cell>
          <cell r="D24" t="str">
            <v>骨干教师</v>
          </cell>
          <cell r="E24">
            <v>1</v>
          </cell>
          <cell r="F24" t="str">
            <v>40岁以下</v>
          </cell>
          <cell r="G24" t="str">
            <v>本科及以上</v>
          </cell>
          <cell r="H24" t="str">
            <v>美术</v>
          </cell>
          <cell r="I24" t="str">
            <v>4年及以上初中美术教学工作经历</v>
          </cell>
          <cell r="J24" t="str">
            <v>中小学美术B</v>
          </cell>
        </row>
        <row r="25">
          <cell r="B25">
            <v>5210</v>
          </cell>
          <cell r="C25" t="str">
            <v>初中信息</v>
          </cell>
          <cell r="D25" t="str">
            <v>骨干教师</v>
          </cell>
          <cell r="E25">
            <v>1</v>
          </cell>
          <cell r="F25" t="str">
            <v>40岁以下</v>
          </cell>
          <cell r="G25" t="str">
            <v>本科及以上</v>
          </cell>
          <cell r="H25" t="str">
            <v>信息技术</v>
          </cell>
          <cell r="I25" t="str">
            <v>4年及以上初中信息教学工作经历</v>
          </cell>
          <cell r="J25" t="str">
            <v>中小学信息技术B</v>
          </cell>
        </row>
        <row r="26">
          <cell r="B26">
            <v>5301</v>
          </cell>
          <cell r="C26" t="str">
            <v>职专数学</v>
          </cell>
          <cell r="D26" t="str">
            <v>骨干教师</v>
          </cell>
          <cell r="E26">
            <v>1</v>
          </cell>
          <cell r="F26" t="str">
            <v>40岁以下</v>
          </cell>
          <cell r="G26" t="str">
            <v>本科及以上</v>
          </cell>
          <cell r="H26" t="str">
            <v>中学数学</v>
          </cell>
          <cell r="I26" t="str">
            <v>4年及以上高中或职专数学教学工作经历</v>
          </cell>
          <cell r="J26" t="str">
            <v>中学数学B</v>
          </cell>
        </row>
        <row r="27">
          <cell r="B27">
            <v>5302</v>
          </cell>
          <cell r="C27" t="str">
            <v>职专建筑</v>
          </cell>
          <cell r="D27" t="str">
            <v>骨干教师</v>
          </cell>
          <cell r="E27">
            <v>1</v>
          </cell>
          <cell r="F27" t="str">
            <v>40岁以下</v>
          </cell>
          <cell r="G27" t="str">
            <v>本科及以上</v>
          </cell>
          <cell r="H27" t="str">
            <v>建筑</v>
          </cell>
          <cell r="I27" t="str">
            <v>4年及以上建筑相关专业工作经历</v>
          </cell>
          <cell r="J27" t="str">
            <v>职专建筑B</v>
          </cell>
        </row>
        <row r="28">
          <cell r="B28">
            <v>5303</v>
          </cell>
          <cell r="C28" t="str">
            <v>职专电子</v>
          </cell>
          <cell r="D28" t="str">
            <v>骨干教师</v>
          </cell>
          <cell r="E28">
            <v>1</v>
          </cell>
          <cell r="F28" t="str">
            <v>40岁以下</v>
          </cell>
          <cell r="G28" t="str">
            <v>本科及以上</v>
          </cell>
          <cell r="H28" t="str">
            <v>电子</v>
          </cell>
          <cell r="I28" t="str">
            <v>4年及以上电子相关专业工作经历</v>
          </cell>
          <cell r="J28" t="str">
            <v>职专电子B</v>
          </cell>
        </row>
        <row r="29">
          <cell r="D29" t="str">
            <v>招聘计划</v>
          </cell>
          <cell r="E29">
            <v>61</v>
          </cell>
        </row>
        <row r="29">
          <cell r="J29" t="str">
            <v>17套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workbookViewId="0">
      <pane ySplit="2" topLeftCell="A5" activePane="bottomLeft" state="frozen"/>
      <selection/>
      <selection pane="bottomLeft" activeCell="E51" sqref="E51"/>
    </sheetView>
  </sheetViews>
  <sheetFormatPr defaultColWidth="9" defaultRowHeight="13.5"/>
  <cols>
    <col min="1" max="1" width="9.375" style="2" customWidth="1"/>
    <col min="2" max="2" width="17.375" style="2" customWidth="1"/>
    <col min="3" max="3" width="11.5" style="17" customWidth="1"/>
    <col min="5" max="5" width="15.625" customWidth="1"/>
    <col min="7" max="7" width="16.625" customWidth="1"/>
  </cols>
  <sheetData>
    <row r="1" ht="44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.75" spans="1:10">
      <c r="A2" s="18" t="s">
        <v>1</v>
      </c>
      <c r="B2" s="18" t="s">
        <v>2</v>
      </c>
      <c r="C2" s="19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</row>
    <row r="3" ht="21.95" customHeight="1" spans="1:10">
      <c r="A3" s="11">
        <v>1</v>
      </c>
      <c r="B3" s="11" t="s">
        <v>11</v>
      </c>
      <c r="C3" s="12">
        <v>10</v>
      </c>
      <c r="D3" s="20">
        <v>5001</v>
      </c>
      <c r="E3" s="20" t="s">
        <v>12</v>
      </c>
      <c r="F3" s="20">
        <f>VLOOKUP(B3,'[1]合计 (2)'!$B:$D,3,0)-C3</f>
        <v>0</v>
      </c>
      <c r="G3" s="20" t="str">
        <f>VLOOKUP(B3,'[1]合计 (2)'!$B:$E,4,0)</f>
        <v>教育教学管理B</v>
      </c>
      <c r="H3" s="34" t="s">
        <v>13</v>
      </c>
      <c r="I3" s="26" t="s">
        <v>14</v>
      </c>
      <c r="J3" s="20"/>
    </row>
    <row r="4" ht="21.95" customHeight="1" spans="1:10">
      <c r="A4" s="11">
        <v>3</v>
      </c>
      <c r="B4" s="11" t="s">
        <v>15</v>
      </c>
      <c r="C4" s="12">
        <v>4</v>
      </c>
      <c r="D4" s="20">
        <v>5101</v>
      </c>
      <c r="E4" s="20" t="s">
        <v>12</v>
      </c>
      <c r="F4" s="20">
        <f>VLOOKUP(B4,'[1]合计 (2)'!$B:$D,3,0)-C4</f>
        <v>0</v>
      </c>
      <c r="G4" s="20" t="str">
        <f>VLOOKUP(B4,'[1]合计 (2)'!$B:$E,4,0)</f>
        <v>教育教学管理B</v>
      </c>
      <c r="H4" s="34" t="s">
        <v>13</v>
      </c>
      <c r="I4" s="26" t="s">
        <v>14</v>
      </c>
      <c r="J4" s="20"/>
    </row>
    <row r="5" ht="21.95" customHeight="1" spans="1:10">
      <c r="A5" s="11">
        <v>14</v>
      </c>
      <c r="B5" s="11" t="s">
        <v>16</v>
      </c>
      <c r="C5" s="12">
        <v>2</v>
      </c>
      <c r="D5" s="20">
        <v>5201</v>
      </c>
      <c r="E5" s="20" t="s">
        <v>12</v>
      </c>
      <c r="F5" s="20">
        <f>VLOOKUP(B5,'[1]合计 (2)'!$B:$D,3,0)-C5</f>
        <v>0</v>
      </c>
      <c r="G5" s="20" t="str">
        <f>VLOOKUP(B5,'[1]合计 (2)'!$B:$E,4,0)</f>
        <v>教育教学管理B</v>
      </c>
      <c r="H5" s="34" t="s">
        <v>13</v>
      </c>
      <c r="I5" s="26" t="s">
        <v>14</v>
      </c>
      <c r="J5" s="20"/>
    </row>
    <row r="6" ht="21.95" customHeight="1" spans="1:10">
      <c r="A6" s="11">
        <v>22</v>
      </c>
      <c r="B6" s="11" t="s">
        <v>17</v>
      </c>
      <c r="C6" s="12">
        <v>563</v>
      </c>
      <c r="D6" s="20">
        <v>6120</v>
      </c>
      <c r="E6" s="20" t="s">
        <v>18</v>
      </c>
      <c r="F6" s="20">
        <f>VLOOKUP(B6,'[1]合计 (2)'!$B:$D,3,0)-C6</f>
        <v>0</v>
      </c>
      <c r="G6" s="20" t="str">
        <f>VLOOKUP(B6,'[1]合计 (2)'!$B:$E,4,0)</f>
        <v>科学教育A</v>
      </c>
      <c r="H6" s="34" t="s">
        <v>13</v>
      </c>
      <c r="I6" s="26" t="s">
        <v>14</v>
      </c>
      <c r="J6" s="20"/>
    </row>
    <row r="7" ht="21.95" customHeight="1" spans="1:10">
      <c r="A7" s="11">
        <v>1</v>
      </c>
      <c r="B7" s="11" t="s">
        <v>19</v>
      </c>
      <c r="C7" s="12">
        <v>513</v>
      </c>
      <c r="D7" s="20">
        <v>6001</v>
      </c>
      <c r="E7" s="20" t="s">
        <v>20</v>
      </c>
      <c r="F7" s="20">
        <f>VLOOKUP(B7,'[1]合计 (2)'!$B:$D,3,0)-C7</f>
        <v>0</v>
      </c>
      <c r="G7" s="20" t="str">
        <f>VLOOKUP(B7,'[1]合计 (2)'!$B:$E,4,0)</f>
        <v>学前教育A</v>
      </c>
      <c r="H7" s="34" t="s">
        <v>13</v>
      </c>
      <c r="I7" s="26" t="s">
        <v>14</v>
      </c>
      <c r="J7" s="20"/>
    </row>
    <row r="8" ht="21.95" customHeight="1" spans="1:10">
      <c r="A8" s="11">
        <v>2</v>
      </c>
      <c r="B8" s="11" t="s">
        <v>21</v>
      </c>
      <c r="C8" s="12">
        <v>63</v>
      </c>
      <c r="D8" s="20">
        <v>6002</v>
      </c>
      <c r="E8" s="20" t="s">
        <v>20</v>
      </c>
      <c r="F8" s="20">
        <f>VLOOKUP(B8,'[1]合计 (2)'!$B:$D,3,0)-C8</f>
        <v>0</v>
      </c>
      <c r="G8" s="20" t="str">
        <f>VLOOKUP(B8,'[1]合计 (2)'!$B:$E,4,0)</f>
        <v>学前教育A</v>
      </c>
      <c r="H8" s="34" t="s">
        <v>13</v>
      </c>
      <c r="I8" s="26" t="s">
        <v>14</v>
      </c>
      <c r="J8" s="20"/>
    </row>
    <row r="9" ht="21.95" customHeight="1" spans="1:10">
      <c r="A9" s="11">
        <v>2</v>
      </c>
      <c r="B9" s="11" t="s">
        <v>22</v>
      </c>
      <c r="C9" s="12">
        <v>13</v>
      </c>
      <c r="D9" s="20">
        <v>5002</v>
      </c>
      <c r="E9" s="20" t="s">
        <v>23</v>
      </c>
      <c r="F9" s="20">
        <f>VLOOKUP(B9,'[1]合计 (2)'!$B:$D,3,0)-C9</f>
        <v>0</v>
      </c>
      <c r="G9" s="20" t="str">
        <f>VLOOKUP(B9,'[1]合计 (2)'!$B:$E,4,0)</f>
        <v>学前教育B</v>
      </c>
      <c r="H9" s="34" t="s">
        <v>13</v>
      </c>
      <c r="I9" s="26" t="s">
        <v>14</v>
      </c>
      <c r="J9" s="20"/>
    </row>
    <row r="10" ht="21.95" customHeight="1" spans="1:10">
      <c r="A10" s="11">
        <v>46</v>
      </c>
      <c r="B10" s="11" t="s">
        <v>24</v>
      </c>
      <c r="C10" s="12">
        <v>10</v>
      </c>
      <c r="D10" s="20">
        <v>6305</v>
      </c>
      <c r="E10" s="20" t="s">
        <v>25</v>
      </c>
      <c r="F10" s="20">
        <f>VLOOKUP(B10,'[1]合计 (2)'!$B:$D,3,0)-C10</f>
        <v>0</v>
      </c>
      <c r="G10" s="20" t="str">
        <f>VLOOKUP(B10,'[1]合计 (2)'!$B:$E,4,0)</f>
        <v>职高电子A</v>
      </c>
      <c r="H10" s="34" t="s">
        <v>13</v>
      </c>
      <c r="I10" s="26" t="s">
        <v>14</v>
      </c>
      <c r="J10" s="20"/>
    </row>
    <row r="11" ht="21.95" customHeight="1" spans="1:10">
      <c r="A11" s="11">
        <v>48</v>
      </c>
      <c r="B11" s="11" t="s">
        <v>26</v>
      </c>
      <c r="C11" s="12">
        <v>3</v>
      </c>
      <c r="D11" s="20">
        <v>6307</v>
      </c>
      <c r="E11" s="20" t="s">
        <v>27</v>
      </c>
      <c r="F11" s="20">
        <f>VLOOKUP(B11,'[1]合计 (2)'!$B:$D,3,0)-C11</f>
        <v>0</v>
      </c>
      <c r="G11" s="20" t="str">
        <f>VLOOKUP(B11,'[1]合计 (2)'!$B:$E,4,0)</f>
        <v>职高家政A</v>
      </c>
      <c r="H11" s="34" t="s">
        <v>13</v>
      </c>
      <c r="I11" s="26" t="s">
        <v>14</v>
      </c>
      <c r="J11" s="20"/>
    </row>
    <row r="12" ht="21.95" customHeight="1" spans="1:10">
      <c r="A12" s="11">
        <v>47</v>
      </c>
      <c r="B12" s="11" t="s">
        <v>28</v>
      </c>
      <c r="C12" s="12">
        <v>7</v>
      </c>
      <c r="D12" s="20">
        <v>6306</v>
      </c>
      <c r="E12" s="20" t="s">
        <v>29</v>
      </c>
      <c r="F12" s="20">
        <f>VLOOKUP(B12,'[1]合计 (2)'!$B:$D,3,0)-C12</f>
        <v>0</v>
      </c>
      <c r="G12" s="20" t="str">
        <f>VLOOKUP(B12,'[1]合计 (2)'!$B:$E,4,0)</f>
        <v>职高汽车A</v>
      </c>
      <c r="H12" s="34" t="s">
        <v>13</v>
      </c>
      <c r="I12" s="26" t="s">
        <v>14</v>
      </c>
      <c r="J12" s="20"/>
    </row>
    <row r="13" ht="21.95" customHeight="1" spans="1:10">
      <c r="A13" s="11">
        <v>26</v>
      </c>
      <c r="B13" s="11" t="s">
        <v>30</v>
      </c>
      <c r="C13" s="12">
        <v>3</v>
      </c>
      <c r="D13" s="20">
        <v>5303</v>
      </c>
      <c r="E13" s="20" t="s">
        <v>31</v>
      </c>
      <c r="F13" s="20">
        <f>VLOOKUP(B13,'[1]合计 (2)'!$B:$D,3,0)-C13</f>
        <v>0</v>
      </c>
      <c r="G13" s="20" t="str">
        <f>VLOOKUP(B13,'[1]合计 (2)'!$B:$E,4,0)</f>
        <v>职专电子B</v>
      </c>
      <c r="H13" s="34" t="s">
        <v>13</v>
      </c>
      <c r="I13" s="26" t="s">
        <v>14</v>
      </c>
      <c r="J13" s="20"/>
    </row>
    <row r="14" ht="21.95" customHeight="1" spans="1:10">
      <c r="A14" s="11">
        <v>25</v>
      </c>
      <c r="B14" s="11" t="s">
        <v>32</v>
      </c>
      <c r="C14" s="12">
        <v>3</v>
      </c>
      <c r="D14" s="20">
        <v>5302</v>
      </c>
      <c r="E14" s="20" t="s">
        <v>33</v>
      </c>
      <c r="F14" s="20">
        <f>VLOOKUP(B14,'[1]合计 (2)'!$B:$D,3,0)-C14</f>
        <v>0</v>
      </c>
      <c r="G14" s="20" t="str">
        <f>VLOOKUP(B14,'[1]合计 (2)'!$B:$E,4,0)</f>
        <v>职专建筑B</v>
      </c>
      <c r="H14" s="34" t="s">
        <v>13</v>
      </c>
      <c r="I14" s="26" t="s">
        <v>14</v>
      </c>
      <c r="J14" s="20"/>
    </row>
    <row r="15" ht="21.95" customHeight="1" spans="1:10">
      <c r="A15" s="11">
        <v>20</v>
      </c>
      <c r="B15" s="11" t="s">
        <v>34</v>
      </c>
      <c r="C15" s="12">
        <v>323</v>
      </c>
      <c r="D15" s="20">
        <v>6118</v>
      </c>
      <c r="E15" s="20" t="s">
        <v>35</v>
      </c>
      <c r="F15" s="20">
        <f>VLOOKUP(B15,'[1]合计 (2)'!$B:$D,3,0)-C15</f>
        <v>0</v>
      </c>
      <c r="G15" s="20" t="str">
        <f>VLOOKUP(B15,'[1]合计 (2)'!$B:$E,4,0)</f>
        <v>中小学美术A</v>
      </c>
      <c r="H15" s="34" t="s">
        <v>13</v>
      </c>
      <c r="I15" s="26" t="s">
        <v>14</v>
      </c>
      <c r="J15" s="20"/>
    </row>
    <row r="16" ht="21.95" customHeight="1" spans="1:10">
      <c r="A16" s="11">
        <v>21</v>
      </c>
      <c r="B16" s="11" t="s">
        <v>36</v>
      </c>
      <c r="C16" s="12">
        <v>45</v>
      </c>
      <c r="D16" s="20">
        <v>6119</v>
      </c>
      <c r="E16" s="20" t="s">
        <v>35</v>
      </c>
      <c r="F16" s="20">
        <f>VLOOKUP(B16,'[1]合计 (2)'!$B:$D,3,0)-C16</f>
        <v>0</v>
      </c>
      <c r="G16" s="20" t="str">
        <f>VLOOKUP(B16,'[1]合计 (2)'!$B:$E,4,0)</f>
        <v>中小学美术A</v>
      </c>
      <c r="H16" s="34" t="s">
        <v>13</v>
      </c>
      <c r="I16" s="26" t="s">
        <v>14</v>
      </c>
      <c r="J16" s="20"/>
    </row>
    <row r="17" ht="21.95" customHeight="1" spans="1:10">
      <c r="A17" s="11">
        <v>40</v>
      </c>
      <c r="B17" s="11" t="s">
        <v>37</v>
      </c>
      <c r="C17" s="12">
        <v>106</v>
      </c>
      <c r="D17" s="20">
        <v>6214</v>
      </c>
      <c r="E17" s="20" t="s">
        <v>35</v>
      </c>
      <c r="F17" s="20">
        <f>VLOOKUP(B17,'[1]合计 (2)'!$B:$D,3,0)-C17</f>
        <v>0</v>
      </c>
      <c r="G17" s="20" t="str">
        <f>VLOOKUP(B17,'[1]合计 (2)'!$B:$E,4,0)</f>
        <v>中小学美术A</v>
      </c>
      <c r="H17" s="34" t="s">
        <v>13</v>
      </c>
      <c r="I17" s="26" t="s">
        <v>14</v>
      </c>
      <c r="J17" s="20"/>
    </row>
    <row r="18" ht="21.95" customHeight="1" spans="1:10">
      <c r="A18" s="11">
        <v>12</v>
      </c>
      <c r="B18" s="11" t="s">
        <v>38</v>
      </c>
      <c r="C18" s="12">
        <v>11</v>
      </c>
      <c r="D18" s="20">
        <v>5110</v>
      </c>
      <c r="E18" s="20" t="s">
        <v>39</v>
      </c>
      <c r="F18" s="20">
        <f>VLOOKUP(B18,'[1]合计 (2)'!$B:$D,3,0)-C18</f>
        <v>0</v>
      </c>
      <c r="G18" s="20" t="str">
        <f>VLOOKUP(B18,'[1]合计 (2)'!$B:$E,4,0)</f>
        <v>中小学美术B</v>
      </c>
      <c r="H18" s="34" t="s">
        <v>13</v>
      </c>
      <c r="I18" s="26" t="s">
        <v>14</v>
      </c>
      <c r="J18" s="20"/>
    </row>
    <row r="19" ht="21.95" customHeight="1" spans="1:10">
      <c r="A19" s="11">
        <v>22</v>
      </c>
      <c r="B19" s="11" t="s">
        <v>40</v>
      </c>
      <c r="C19" s="12">
        <v>5</v>
      </c>
      <c r="D19" s="20">
        <v>5209</v>
      </c>
      <c r="E19" s="20" t="s">
        <v>39</v>
      </c>
      <c r="F19" s="20">
        <f>VLOOKUP(B19,'[1]合计 (2)'!$B:$D,3,0)-C19</f>
        <v>0</v>
      </c>
      <c r="G19" s="20" t="str">
        <f>VLOOKUP(B19,'[1]合计 (2)'!$B:$E,4,0)</f>
        <v>中小学美术B</v>
      </c>
      <c r="H19" s="34" t="s">
        <v>13</v>
      </c>
      <c r="I19" s="26" t="s">
        <v>14</v>
      </c>
      <c r="J19" s="20"/>
    </row>
    <row r="20" ht="21.95" customHeight="1" spans="1:10">
      <c r="A20" s="11">
        <v>12</v>
      </c>
      <c r="B20" s="11" t="s">
        <v>41</v>
      </c>
      <c r="C20" s="35">
        <v>311</v>
      </c>
      <c r="D20" s="20">
        <v>6110</v>
      </c>
      <c r="E20" s="20" t="s">
        <v>42</v>
      </c>
      <c r="F20" s="20">
        <f>VLOOKUP(B20,'[1]合计 (2)'!$B:$D,3,0)-C20</f>
        <v>0</v>
      </c>
      <c r="G20" s="20" t="str">
        <f>VLOOKUP(B20,'[1]合计 (2)'!$B:$E,4,0)</f>
        <v>中小学音乐A</v>
      </c>
      <c r="H20" s="34" t="s">
        <v>13</v>
      </c>
      <c r="I20" s="26" t="s">
        <v>14</v>
      </c>
      <c r="J20" s="20"/>
    </row>
    <row r="21" ht="21.95" customHeight="1" spans="1:10">
      <c r="A21" s="11">
        <v>13</v>
      </c>
      <c r="B21" s="11" t="s">
        <v>43</v>
      </c>
      <c r="C21" s="35">
        <v>46</v>
      </c>
      <c r="D21" s="20">
        <v>6111</v>
      </c>
      <c r="E21" s="20" t="s">
        <v>42</v>
      </c>
      <c r="F21" s="20">
        <f>VLOOKUP(B21,'[1]合计 (2)'!$B:$D,3,0)-C21</f>
        <v>0</v>
      </c>
      <c r="G21" s="20" t="str">
        <f>VLOOKUP(B21,'[1]合计 (2)'!$B:$E,4,0)</f>
        <v>中小学音乐A</v>
      </c>
      <c r="H21" s="34" t="s">
        <v>13</v>
      </c>
      <c r="I21" s="26" t="s">
        <v>14</v>
      </c>
      <c r="J21" s="20"/>
    </row>
    <row r="22" ht="21.95" customHeight="1" spans="1:10">
      <c r="A22" s="11">
        <v>10</v>
      </c>
      <c r="B22" s="11" t="s">
        <v>44</v>
      </c>
      <c r="C22" s="35">
        <v>22</v>
      </c>
      <c r="D22" s="20">
        <v>5108</v>
      </c>
      <c r="E22" s="20" t="s">
        <v>45</v>
      </c>
      <c r="F22" s="20">
        <f>VLOOKUP(B22,'[1]合计 (2)'!$B:$D,3,0)-C22</f>
        <v>0</v>
      </c>
      <c r="G22" s="20" t="str">
        <f>VLOOKUP(B22,'[1]合计 (2)'!$B:$E,4,0)</f>
        <v>中小学音乐B</v>
      </c>
      <c r="H22" s="34" t="s">
        <v>13</v>
      </c>
      <c r="I22" s="26" t="s">
        <v>14</v>
      </c>
      <c r="J22" s="20"/>
    </row>
    <row r="23" ht="21.95" customHeight="1" spans="1:10">
      <c r="A23" s="11">
        <v>20</v>
      </c>
      <c r="B23" s="11" t="s">
        <v>46</v>
      </c>
      <c r="C23" s="35">
        <v>7</v>
      </c>
      <c r="D23" s="20">
        <v>5207</v>
      </c>
      <c r="E23" s="20" t="s">
        <v>45</v>
      </c>
      <c r="F23" s="20">
        <f>VLOOKUP(B23,'[1]合计 (2)'!$B:$D,3,0)-C23</f>
        <v>0</v>
      </c>
      <c r="G23" s="20" t="str">
        <f>VLOOKUP(B23,'[1]合计 (2)'!$B:$E,4,0)</f>
        <v>中小学音乐B</v>
      </c>
      <c r="H23" s="34" t="s">
        <v>13</v>
      </c>
      <c r="I23" s="26" t="s">
        <v>14</v>
      </c>
      <c r="J23" s="20"/>
    </row>
    <row r="24" ht="21.95" customHeight="1" spans="1:10">
      <c r="A24" s="11">
        <v>18</v>
      </c>
      <c r="B24" s="11" t="s">
        <v>47</v>
      </c>
      <c r="C24" s="12">
        <v>4</v>
      </c>
      <c r="D24" s="20">
        <v>5205</v>
      </c>
      <c r="E24" s="20" t="s">
        <v>48</v>
      </c>
      <c r="F24" s="20">
        <f>VLOOKUP(B24,'[1]合计 (2)'!$B:$D,3,0)-C24</f>
        <v>0</v>
      </c>
      <c r="G24" s="20" t="str">
        <f>VLOOKUP(B24,'[1]合计 (2)'!$B:$E,4,0)</f>
        <v>中学化学B</v>
      </c>
      <c r="H24" s="34" t="s">
        <v>13</v>
      </c>
      <c r="I24" s="26" t="s">
        <v>14</v>
      </c>
      <c r="J24" s="20"/>
    </row>
    <row r="25" ht="21.95" customHeight="1" spans="1:10">
      <c r="A25" s="11">
        <v>10</v>
      </c>
      <c r="B25" s="11" t="s">
        <v>49</v>
      </c>
      <c r="C25" s="12">
        <v>1026</v>
      </c>
      <c r="D25" s="20">
        <v>6108</v>
      </c>
      <c r="E25" s="20" t="s">
        <v>50</v>
      </c>
      <c r="F25" s="20">
        <f>VLOOKUP(B25,'[1]合计 (2)'!$B:$D,3,0)-C25</f>
        <v>0</v>
      </c>
      <c r="G25" s="20" t="str">
        <f>VLOOKUP(B25,'[1]合计 (2)'!$B:$E,4,0)</f>
        <v>小学英语A</v>
      </c>
      <c r="H25" s="59" t="s">
        <v>51</v>
      </c>
      <c r="I25" s="26" t="s">
        <v>14</v>
      </c>
      <c r="J25" s="20"/>
    </row>
    <row r="26" ht="21.95" customHeight="1" spans="1:10">
      <c r="A26" s="11">
        <v>11</v>
      </c>
      <c r="B26" s="11" t="s">
        <v>52</v>
      </c>
      <c r="C26" s="12">
        <v>63</v>
      </c>
      <c r="D26" s="20">
        <v>6109</v>
      </c>
      <c r="E26" s="20" t="s">
        <v>50</v>
      </c>
      <c r="F26" s="20">
        <f>VLOOKUP(B26,'[1]合计 (2)'!$B:$D,3,0)-C26</f>
        <v>0</v>
      </c>
      <c r="G26" s="20" t="str">
        <f>VLOOKUP(B26,'[1]合计 (2)'!$B:$E,4,0)</f>
        <v>小学英语A</v>
      </c>
      <c r="H26" s="59" t="s">
        <v>51</v>
      </c>
      <c r="I26" s="26" t="s">
        <v>14</v>
      </c>
      <c r="J26" s="20"/>
    </row>
    <row r="27" ht="21.95" customHeight="1" spans="1:10">
      <c r="A27" s="11">
        <v>9</v>
      </c>
      <c r="B27" s="11" t="s">
        <v>53</v>
      </c>
      <c r="C27" s="12">
        <v>25</v>
      </c>
      <c r="D27" s="20">
        <v>5107</v>
      </c>
      <c r="E27" s="20" t="s">
        <v>54</v>
      </c>
      <c r="F27" s="20">
        <f>VLOOKUP(B27,'[1]合计 (2)'!$B:$D,3,0)-C27</f>
        <v>0</v>
      </c>
      <c r="G27" s="20" t="str">
        <f>VLOOKUP(B27,'[1]合计 (2)'!$B:$E,4,0)</f>
        <v>小学英语B</v>
      </c>
      <c r="H27" s="59" t="s">
        <v>51</v>
      </c>
      <c r="I27" s="26" t="s">
        <v>14</v>
      </c>
      <c r="J27" s="20"/>
    </row>
    <row r="28" ht="21.95" customHeight="1" spans="1:10">
      <c r="A28" s="11">
        <v>31</v>
      </c>
      <c r="B28" s="11" t="s">
        <v>55</v>
      </c>
      <c r="C28" s="12">
        <v>1217</v>
      </c>
      <c r="D28" s="20">
        <v>6205</v>
      </c>
      <c r="E28" s="20" t="s">
        <v>56</v>
      </c>
      <c r="F28" s="20">
        <f>VLOOKUP(B28,'[1]合计 (2)'!$B:$D,3,0)-C28</f>
        <v>0</v>
      </c>
      <c r="G28" s="20" t="str">
        <f>VLOOKUP(B28,'[1]合计 (2)'!$B:$E,4,0)</f>
        <v>中学英语A</v>
      </c>
      <c r="H28" s="59" t="s">
        <v>51</v>
      </c>
      <c r="I28" s="26" t="s">
        <v>14</v>
      </c>
      <c r="J28" s="20"/>
    </row>
    <row r="29" ht="21.95" customHeight="1" spans="1:10">
      <c r="A29" s="11">
        <v>44</v>
      </c>
      <c r="B29" s="11" t="s">
        <v>57</v>
      </c>
      <c r="C29" s="12">
        <v>59</v>
      </c>
      <c r="D29" s="20">
        <v>6303</v>
      </c>
      <c r="E29" s="20" t="s">
        <v>56</v>
      </c>
      <c r="F29" s="20">
        <f>VLOOKUP(B29,'[1]合计 (2)'!$B:$D,3,0)-C29</f>
        <v>0</v>
      </c>
      <c r="G29" s="20" t="str">
        <f>VLOOKUP(B29,'[1]合计 (2)'!$B:$E,4,0)</f>
        <v>中学英语A</v>
      </c>
      <c r="H29" s="59" t="s">
        <v>51</v>
      </c>
      <c r="I29" s="26" t="s">
        <v>14</v>
      </c>
      <c r="J29" s="20"/>
    </row>
    <row r="30" ht="21.95" customHeight="1" spans="1:10">
      <c r="A30" s="11">
        <v>17</v>
      </c>
      <c r="B30" s="11" t="s">
        <v>58</v>
      </c>
      <c r="C30" s="12">
        <v>12</v>
      </c>
      <c r="D30" s="20">
        <v>5204</v>
      </c>
      <c r="E30" s="20" t="s">
        <v>59</v>
      </c>
      <c r="F30" s="20">
        <f>VLOOKUP(B30,'[1]合计 (2)'!$B:$D,3,0)-C30</f>
        <v>0</v>
      </c>
      <c r="G30" s="20" t="str">
        <f>VLOOKUP(B30,'[1]合计 (2)'!$B:$E,4,0)</f>
        <v>中学英语B</v>
      </c>
      <c r="H30" s="59" t="s">
        <v>51</v>
      </c>
      <c r="I30" s="26" t="s">
        <v>14</v>
      </c>
      <c r="J30" s="20"/>
    </row>
    <row r="31" ht="21.95" customHeight="1" spans="1:10">
      <c r="A31" s="11">
        <v>8</v>
      </c>
      <c r="B31" s="11" t="s">
        <v>60</v>
      </c>
      <c r="C31" s="12">
        <v>820</v>
      </c>
      <c r="D31" s="20">
        <v>6106</v>
      </c>
      <c r="E31" s="20" t="s">
        <v>61</v>
      </c>
      <c r="F31" s="20">
        <f>VLOOKUP(B31,'[1]合计 (2)'!$B:$D,3,0)-C31</f>
        <v>0</v>
      </c>
      <c r="G31" s="20" t="str">
        <f>VLOOKUP(B31,'[1]合计 (2)'!$B:$E,4,0)</f>
        <v>小学数学A</v>
      </c>
      <c r="H31" s="21" t="s">
        <v>62</v>
      </c>
      <c r="I31" s="26" t="s">
        <v>14</v>
      </c>
      <c r="J31" s="20"/>
    </row>
    <row r="32" ht="21.95" customHeight="1" spans="1:10">
      <c r="A32" s="11">
        <v>9</v>
      </c>
      <c r="B32" s="11" t="s">
        <v>63</v>
      </c>
      <c r="C32" s="12">
        <v>170</v>
      </c>
      <c r="D32" s="20">
        <v>6107</v>
      </c>
      <c r="E32" s="20" t="s">
        <v>61</v>
      </c>
      <c r="F32" s="20">
        <f>VLOOKUP(B32,'[1]合计 (2)'!$B:$D,3,0)-C32</f>
        <v>0</v>
      </c>
      <c r="G32" s="20" t="str">
        <f>VLOOKUP(B32,'[1]合计 (2)'!$B:$E,4,0)</f>
        <v>小学数学A</v>
      </c>
      <c r="H32" s="21" t="s">
        <v>62</v>
      </c>
      <c r="I32" s="26" t="s">
        <v>14</v>
      </c>
      <c r="J32" s="20"/>
    </row>
    <row r="33" ht="21.95" customHeight="1" spans="1:10">
      <c r="A33" s="11">
        <v>7</v>
      </c>
      <c r="B33" s="11" t="s">
        <v>64</v>
      </c>
      <c r="C33" s="12">
        <v>13</v>
      </c>
      <c r="D33" s="20">
        <v>5105</v>
      </c>
      <c r="E33" s="20" t="s">
        <v>65</v>
      </c>
      <c r="F33" s="20">
        <f>VLOOKUP(B33,'[1]合计 (2)'!$B:$D,3,0)-C33</f>
        <v>0</v>
      </c>
      <c r="G33" s="20" t="str">
        <f>VLOOKUP(B33,'[1]合计 (2)'!$B:$E,4,0)</f>
        <v>小学数学B</v>
      </c>
      <c r="H33" s="21" t="s">
        <v>62</v>
      </c>
      <c r="I33" s="26" t="s">
        <v>14</v>
      </c>
      <c r="J33" s="20"/>
    </row>
    <row r="34" ht="21.95" customHeight="1" spans="1:10">
      <c r="A34" s="11">
        <v>8</v>
      </c>
      <c r="B34" s="11" t="s">
        <v>66</v>
      </c>
      <c r="C34" s="12">
        <v>14</v>
      </c>
      <c r="D34" s="20">
        <v>5106</v>
      </c>
      <c r="E34" s="20" t="s">
        <v>65</v>
      </c>
      <c r="F34" s="20">
        <f>VLOOKUP(B34,'[1]合计 (2)'!$B:$D,3,0)-C34</f>
        <v>0</v>
      </c>
      <c r="G34" s="20" t="str">
        <f>VLOOKUP(B34,'[1]合计 (2)'!$B:$E,4,0)</f>
        <v>小学数学B</v>
      </c>
      <c r="H34" s="21" t="s">
        <v>62</v>
      </c>
      <c r="I34" s="26" t="s">
        <v>14</v>
      </c>
      <c r="J34" s="20"/>
    </row>
    <row r="35" ht="21.95" customHeight="1" spans="1:10">
      <c r="A35" s="11">
        <v>23</v>
      </c>
      <c r="B35" s="11" t="s">
        <v>67</v>
      </c>
      <c r="C35" s="12">
        <v>48</v>
      </c>
      <c r="D35" s="20">
        <v>6121</v>
      </c>
      <c r="E35" s="20" t="s">
        <v>68</v>
      </c>
      <c r="F35" s="20">
        <f>VLOOKUP(B35,'[1]合计 (2)'!$B:$D,3,0)-C35</f>
        <v>0</v>
      </c>
      <c r="G35" s="20" t="str">
        <f>VLOOKUP(B35,'[1]合计 (2)'!$B:$E,4,0)</f>
        <v>中小学信息技术A</v>
      </c>
      <c r="H35" s="21" t="s">
        <v>62</v>
      </c>
      <c r="I35" s="26" t="s">
        <v>14</v>
      </c>
      <c r="J35" s="20"/>
    </row>
    <row r="36" ht="21.95" customHeight="1" spans="1:10">
      <c r="A36" s="11">
        <v>24</v>
      </c>
      <c r="B36" s="11" t="s">
        <v>69</v>
      </c>
      <c r="C36" s="12">
        <v>15</v>
      </c>
      <c r="D36" s="20">
        <v>6122</v>
      </c>
      <c r="E36" s="20" t="s">
        <v>68</v>
      </c>
      <c r="F36" s="20">
        <f>VLOOKUP(B36,'[1]合计 (2)'!$B:$D,3,0)-C36</f>
        <v>0</v>
      </c>
      <c r="G36" s="20" t="str">
        <f>VLOOKUP(B36,'[1]合计 (2)'!$B:$E,4,0)</f>
        <v>中小学信息技术A</v>
      </c>
      <c r="H36" s="21" t="s">
        <v>62</v>
      </c>
      <c r="I36" s="26" t="s">
        <v>14</v>
      </c>
      <c r="J36" s="20"/>
    </row>
    <row r="37" ht="21.95" customHeight="1" spans="1:10">
      <c r="A37" s="11">
        <v>23</v>
      </c>
      <c r="B37" s="11" t="s">
        <v>70</v>
      </c>
      <c r="C37" s="12">
        <v>4</v>
      </c>
      <c r="D37" s="20">
        <v>5210</v>
      </c>
      <c r="E37" s="20" t="s">
        <v>71</v>
      </c>
      <c r="F37" s="20">
        <f>VLOOKUP(B37,'[1]合计 (2)'!$B:$D,3,0)-C37</f>
        <v>0</v>
      </c>
      <c r="G37" s="20" t="str">
        <f>VLOOKUP(B37,'[1]合计 (2)'!$B:$E,4,0)</f>
        <v>中小学信息技术B</v>
      </c>
      <c r="H37" s="21" t="s">
        <v>62</v>
      </c>
      <c r="I37" s="26" t="s">
        <v>14</v>
      </c>
      <c r="J37" s="20"/>
    </row>
    <row r="38" ht="21.95" customHeight="1" spans="1:10">
      <c r="A38" s="11">
        <v>29</v>
      </c>
      <c r="B38" s="11" t="s">
        <v>72</v>
      </c>
      <c r="C38" s="12">
        <v>353</v>
      </c>
      <c r="D38" s="20">
        <v>6203</v>
      </c>
      <c r="E38" s="20" t="s">
        <v>73</v>
      </c>
      <c r="F38" s="20">
        <f>VLOOKUP(B38,'[1]合计 (2)'!$B:$D,3,0)-C38</f>
        <v>0</v>
      </c>
      <c r="G38" s="20" t="str">
        <f>VLOOKUP(B38,'[1]合计 (2)'!$B:$E,4,0)</f>
        <v>中学数学A</v>
      </c>
      <c r="H38" s="21" t="s">
        <v>62</v>
      </c>
      <c r="I38" s="26" t="s">
        <v>14</v>
      </c>
      <c r="J38" s="20"/>
    </row>
    <row r="39" ht="21.95" customHeight="1" spans="1:10">
      <c r="A39" s="11">
        <v>30</v>
      </c>
      <c r="B39" s="11" t="s">
        <v>74</v>
      </c>
      <c r="C39" s="12">
        <v>85</v>
      </c>
      <c r="D39" s="20">
        <v>6204</v>
      </c>
      <c r="E39" s="20" t="s">
        <v>73</v>
      </c>
      <c r="F39" s="20">
        <f>VLOOKUP(B39,'[1]合计 (2)'!$B:$D,3,0)-C39</f>
        <v>0</v>
      </c>
      <c r="G39" s="20" t="str">
        <f>VLOOKUP(B39,'[1]合计 (2)'!$B:$E,4,0)</f>
        <v>中学数学A</v>
      </c>
      <c r="H39" s="21" t="s">
        <v>62</v>
      </c>
      <c r="I39" s="26" t="s">
        <v>14</v>
      </c>
      <c r="J39" s="20"/>
    </row>
    <row r="40" ht="21.95" customHeight="1" spans="1:10">
      <c r="A40" s="11">
        <v>43</v>
      </c>
      <c r="B40" s="11" t="s">
        <v>75</v>
      </c>
      <c r="C40" s="12">
        <v>28</v>
      </c>
      <c r="D40" s="20">
        <v>6302</v>
      </c>
      <c r="E40" s="20" t="s">
        <v>73</v>
      </c>
      <c r="F40" s="20">
        <f>VLOOKUP(B40,'[1]合计 (2)'!$B:$D,3,0)-C40</f>
        <v>0</v>
      </c>
      <c r="G40" s="20" t="str">
        <f>VLOOKUP(B40,'[1]合计 (2)'!$B:$E,4,0)</f>
        <v>中学数学A</v>
      </c>
      <c r="H40" s="21" t="s">
        <v>62</v>
      </c>
      <c r="I40" s="26" t="s">
        <v>14</v>
      </c>
      <c r="J40" s="20"/>
    </row>
    <row r="41" ht="21.95" customHeight="1" spans="1:10">
      <c r="A41" s="11">
        <v>16</v>
      </c>
      <c r="B41" s="11" t="s">
        <v>76</v>
      </c>
      <c r="C41" s="12">
        <v>3</v>
      </c>
      <c r="D41" s="20">
        <v>5203</v>
      </c>
      <c r="E41" s="20" t="s">
        <v>77</v>
      </c>
      <c r="F41" s="20">
        <f>VLOOKUP(B41,'[1]合计 (2)'!$B:$D,3,0)-C41</f>
        <v>0</v>
      </c>
      <c r="G41" s="20" t="str">
        <f>VLOOKUP(B41,'[1]合计 (2)'!$B:$E,4,0)</f>
        <v>中学数学B</v>
      </c>
      <c r="H41" s="21" t="s">
        <v>62</v>
      </c>
      <c r="I41" s="26" t="s">
        <v>14</v>
      </c>
      <c r="J41" s="20"/>
    </row>
    <row r="42" ht="21.95" customHeight="1" spans="1:10">
      <c r="A42" s="11">
        <v>24</v>
      </c>
      <c r="B42" s="11" t="s">
        <v>78</v>
      </c>
      <c r="C42" s="12">
        <v>5</v>
      </c>
      <c r="D42" s="20">
        <v>5301</v>
      </c>
      <c r="E42" s="20" t="s">
        <v>77</v>
      </c>
      <c r="F42" s="20">
        <f>VLOOKUP(B42,'[1]合计 (2)'!$B:$D,3,0)-C42</f>
        <v>0</v>
      </c>
      <c r="G42" s="20" t="str">
        <f>VLOOKUP(B42,'[1]合计 (2)'!$B:$E,4,0)</f>
        <v>中学数学B</v>
      </c>
      <c r="H42" s="21" t="s">
        <v>62</v>
      </c>
      <c r="I42" s="26" t="s">
        <v>14</v>
      </c>
      <c r="J42" s="20"/>
    </row>
    <row r="43" ht="21.95" customHeight="1" spans="1:10">
      <c r="A43" s="11">
        <v>32</v>
      </c>
      <c r="B43" s="11" t="s">
        <v>79</v>
      </c>
      <c r="C43" s="25">
        <v>288</v>
      </c>
      <c r="D43" s="20">
        <v>6206</v>
      </c>
      <c r="E43" s="20" t="s">
        <v>56</v>
      </c>
      <c r="F43" s="20">
        <f>VLOOKUP(B43,'[1]合计 (2)'!$B:$D,3,0)-C43</f>
        <v>0</v>
      </c>
      <c r="G43" s="20" t="str">
        <f>VLOOKUP(B43,'[1]合计 (2)'!$B:$E,4,0)</f>
        <v>中学英语A</v>
      </c>
      <c r="H43" s="21" t="s">
        <v>62</v>
      </c>
      <c r="I43" s="26" t="s">
        <v>14</v>
      </c>
      <c r="J43" s="20"/>
    </row>
    <row r="44" ht="21.95" customHeight="1" spans="1:10">
      <c r="A44" s="11">
        <v>4</v>
      </c>
      <c r="B44" s="11" t="s">
        <v>80</v>
      </c>
      <c r="C44" s="12">
        <v>886</v>
      </c>
      <c r="D44" s="20">
        <v>6102</v>
      </c>
      <c r="E44" s="20" t="s">
        <v>81</v>
      </c>
      <c r="F44" s="20">
        <f>VLOOKUP(B44,'[1]合计 (2)'!$B:$D,3,0)-C44</f>
        <v>0</v>
      </c>
      <c r="G44" s="20" t="str">
        <f>VLOOKUP(B44,'[1]合计 (2)'!$B:$E,4,0)</f>
        <v>小学语文A</v>
      </c>
      <c r="H44" s="34" t="s">
        <v>13</v>
      </c>
      <c r="I44" s="24" t="s">
        <v>82</v>
      </c>
      <c r="J44" s="20"/>
    </row>
    <row r="45" ht="21.95" customHeight="1" spans="1:10">
      <c r="A45" s="11">
        <v>5</v>
      </c>
      <c r="B45" s="11" t="s">
        <v>83</v>
      </c>
      <c r="C45" s="12">
        <v>1065</v>
      </c>
      <c r="D45" s="20">
        <v>6103</v>
      </c>
      <c r="E45" s="20" t="s">
        <v>81</v>
      </c>
      <c r="F45" s="20">
        <f>VLOOKUP(B45,'[1]合计 (2)'!$B:$D,3,0)-C45</f>
        <v>0</v>
      </c>
      <c r="G45" s="20" t="str">
        <f>VLOOKUP(B45,'[1]合计 (2)'!$B:$E,4,0)</f>
        <v>小学语文A</v>
      </c>
      <c r="H45" s="34" t="s">
        <v>13</v>
      </c>
      <c r="I45" s="24" t="s">
        <v>82</v>
      </c>
      <c r="J45" s="20"/>
    </row>
    <row r="46" ht="21.95" customHeight="1" spans="1:10">
      <c r="A46" s="11">
        <v>4</v>
      </c>
      <c r="B46" s="11" t="s">
        <v>84</v>
      </c>
      <c r="C46" s="12">
        <v>8</v>
      </c>
      <c r="D46" s="20">
        <v>5102</v>
      </c>
      <c r="E46" s="20" t="s">
        <v>85</v>
      </c>
      <c r="F46" s="20">
        <f>VLOOKUP(B46,'[1]合计 (2)'!$B:$D,3,0)-C46</f>
        <v>0</v>
      </c>
      <c r="G46" s="20" t="str">
        <f>VLOOKUP(B46,'[1]合计 (2)'!$B:$E,4,0)</f>
        <v>小学语文B</v>
      </c>
      <c r="H46" s="34" t="s">
        <v>13</v>
      </c>
      <c r="I46" s="24" t="s">
        <v>82</v>
      </c>
      <c r="J46" s="20"/>
    </row>
    <row r="47" ht="21.95" customHeight="1" spans="1:10">
      <c r="A47" s="11">
        <v>5</v>
      </c>
      <c r="B47" s="11" t="s">
        <v>86</v>
      </c>
      <c r="C47" s="12">
        <v>20</v>
      </c>
      <c r="D47" s="20">
        <v>5103</v>
      </c>
      <c r="E47" s="20" t="s">
        <v>85</v>
      </c>
      <c r="F47" s="20">
        <f>VLOOKUP(B47,'[1]合计 (2)'!$B:$D,3,0)-C47</f>
        <v>0</v>
      </c>
      <c r="G47" s="20" t="str">
        <f>VLOOKUP(B47,'[1]合计 (2)'!$B:$E,4,0)</f>
        <v>小学语文B</v>
      </c>
      <c r="H47" s="34" t="s">
        <v>13</v>
      </c>
      <c r="I47" s="24" t="s">
        <v>82</v>
      </c>
      <c r="J47" s="20"/>
    </row>
    <row r="48" ht="21.95" customHeight="1" spans="1:10">
      <c r="A48" s="11">
        <v>6</v>
      </c>
      <c r="B48" s="11" t="s">
        <v>87</v>
      </c>
      <c r="C48" s="12">
        <v>22</v>
      </c>
      <c r="D48" s="20">
        <v>5104</v>
      </c>
      <c r="E48" s="20" t="s">
        <v>85</v>
      </c>
      <c r="F48" s="20">
        <f>VLOOKUP(B48,'[1]合计 (2)'!$B:$D,3,0)-C48</f>
        <v>0</v>
      </c>
      <c r="G48" s="20" t="str">
        <f>VLOOKUP(B48,'[1]合计 (2)'!$B:$E,4,0)</f>
        <v>小学语文B</v>
      </c>
      <c r="H48" s="34" t="s">
        <v>13</v>
      </c>
      <c r="I48" s="24" t="s">
        <v>82</v>
      </c>
      <c r="J48" s="20"/>
    </row>
    <row r="49" ht="21.95" customHeight="1" spans="1:10">
      <c r="A49" s="11">
        <v>42</v>
      </c>
      <c r="B49" s="11" t="s">
        <v>88</v>
      </c>
      <c r="C49" s="12">
        <v>16</v>
      </c>
      <c r="D49" s="20">
        <v>6301</v>
      </c>
      <c r="E49" s="20" t="s">
        <v>89</v>
      </c>
      <c r="F49" s="20">
        <f>VLOOKUP(B49,'[1]合计 (2)'!$B:$D,3,0)-C49</f>
        <v>0</v>
      </c>
      <c r="G49" s="20" t="str">
        <f>VLOOKUP(B49,'[1]合计 (2)'!$B:$E,4,0)</f>
        <v>中学语文A</v>
      </c>
      <c r="H49" s="34" t="s">
        <v>13</v>
      </c>
      <c r="I49" s="24" t="s">
        <v>82</v>
      </c>
      <c r="J49" s="20"/>
    </row>
    <row r="50" ht="21.95" customHeight="1" spans="1:10">
      <c r="A50" s="11">
        <v>15</v>
      </c>
      <c r="B50" s="11" t="s">
        <v>90</v>
      </c>
      <c r="C50" s="12">
        <v>10</v>
      </c>
      <c r="D50" s="20">
        <v>5202</v>
      </c>
      <c r="E50" s="20" t="s">
        <v>91</v>
      </c>
      <c r="F50" s="20">
        <f>VLOOKUP(B50,'[1]合计 (2)'!$B:$D,3,0)-C50</f>
        <v>0</v>
      </c>
      <c r="G50" s="20" t="str">
        <f>VLOOKUP(B50,'[1]合计 (2)'!$B:$E,4,0)</f>
        <v>中学语文B</v>
      </c>
      <c r="H50" s="34" t="s">
        <v>13</v>
      </c>
      <c r="I50" s="24" t="s">
        <v>82</v>
      </c>
      <c r="J50" s="20"/>
    </row>
    <row r="51" ht="21.95" customHeight="1" spans="1:10">
      <c r="A51" s="11">
        <v>3</v>
      </c>
      <c r="B51" s="11" t="s">
        <v>92</v>
      </c>
      <c r="C51" s="58">
        <v>898</v>
      </c>
      <c r="D51" s="20">
        <v>6101</v>
      </c>
      <c r="E51" s="20" t="s">
        <v>81</v>
      </c>
      <c r="F51" s="20">
        <f>VLOOKUP(B51,'[1]合计 (2)'!$B:$D,3,0)-C51</f>
        <v>0</v>
      </c>
      <c r="G51" s="20" t="str">
        <f>VLOOKUP(B51,'[1]合计 (2)'!$B:$E,4,0)</f>
        <v>小学语文A</v>
      </c>
      <c r="H51" s="59" t="s">
        <v>51</v>
      </c>
      <c r="I51" s="24" t="s">
        <v>82</v>
      </c>
      <c r="J51" s="20"/>
    </row>
    <row r="52" ht="21.95" customHeight="1" spans="1:10">
      <c r="A52" s="11">
        <v>6</v>
      </c>
      <c r="B52" s="11" t="s">
        <v>93</v>
      </c>
      <c r="C52" s="58">
        <v>361</v>
      </c>
      <c r="D52" s="20">
        <v>6104</v>
      </c>
      <c r="E52" s="20" t="s">
        <v>81</v>
      </c>
      <c r="F52" s="20">
        <f>VLOOKUP(B52,'[1]合计 (2)'!$B:$D,3,0)-C52</f>
        <v>0</v>
      </c>
      <c r="G52" s="20" t="str">
        <f>VLOOKUP(B52,'[1]合计 (2)'!$B:$E,4,0)</f>
        <v>小学语文A</v>
      </c>
      <c r="H52" s="59" t="s">
        <v>51</v>
      </c>
      <c r="I52" s="24" t="s">
        <v>82</v>
      </c>
      <c r="J52" s="20"/>
    </row>
    <row r="53" ht="21.95" customHeight="1" spans="1:10">
      <c r="A53" s="11">
        <v>7</v>
      </c>
      <c r="B53" s="11" t="s">
        <v>94</v>
      </c>
      <c r="C53" s="58">
        <v>353</v>
      </c>
      <c r="D53" s="20">
        <v>6105</v>
      </c>
      <c r="E53" s="20" t="s">
        <v>81</v>
      </c>
      <c r="F53" s="20">
        <f>VLOOKUP(B53,'[1]合计 (2)'!$B:$D,3,0)-C53</f>
        <v>0</v>
      </c>
      <c r="G53" s="20" t="str">
        <f>VLOOKUP(B53,'[1]合计 (2)'!$B:$E,4,0)</f>
        <v>小学语文A</v>
      </c>
      <c r="H53" s="59" t="s">
        <v>51</v>
      </c>
      <c r="I53" s="24" t="s">
        <v>82</v>
      </c>
      <c r="J53" s="20"/>
    </row>
    <row r="54" ht="21.95" customHeight="1" spans="1:10">
      <c r="A54" s="11">
        <v>27</v>
      </c>
      <c r="B54" s="11" t="s">
        <v>95</v>
      </c>
      <c r="C54" s="58">
        <v>522</v>
      </c>
      <c r="D54" s="20">
        <v>6201</v>
      </c>
      <c r="E54" s="20" t="s">
        <v>89</v>
      </c>
      <c r="F54" s="20">
        <f>VLOOKUP(B54,'[1]合计 (2)'!$B:$D,3,0)-C54</f>
        <v>0</v>
      </c>
      <c r="G54" s="20" t="str">
        <f>VLOOKUP(B54,'[1]合计 (2)'!$B:$E,4,0)</f>
        <v>中学语文A</v>
      </c>
      <c r="H54" s="59" t="s">
        <v>51</v>
      </c>
      <c r="I54" s="24" t="s">
        <v>82</v>
      </c>
      <c r="J54" s="20"/>
    </row>
    <row r="55" ht="21.95" customHeight="1" spans="1:10">
      <c r="A55" s="11">
        <v>28</v>
      </c>
      <c r="B55" s="11" t="s">
        <v>96</v>
      </c>
      <c r="C55" s="58">
        <v>218</v>
      </c>
      <c r="D55" s="20">
        <v>6202</v>
      </c>
      <c r="E55" s="20" t="s">
        <v>89</v>
      </c>
      <c r="F55" s="20">
        <f>VLOOKUP(B55,'[1]合计 (2)'!$B:$D,3,0)-C55</f>
        <v>0</v>
      </c>
      <c r="G55" s="20" t="str">
        <f>VLOOKUP(B55,'[1]合计 (2)'!$B:$E,4,0)</f>
        <v>中学语文A</v>
      </c>
      <c r="H55" s="59" t="s">
        <v>51</v>
      </c>
      <c r="I55" s="24" t="s">
        <v>82</v>
      </c>
      <c r="J55" s="20"/>
    </row>
    <row r="56" ht="21.95" customHeight="1" spans="1:10">
      <c r="A56" s="11">
        <v>13</v>
      </c>
      <c r="B56" s="11" t="s">
        <v>97</v>
      </c>
      <c r="C56" s="12">
        <v>3</v>
      </c>
      <c r="D56" s="20">
        <v>5111</v>
      </c>
      <c r="E56" s="20" t="s">
        <v>98</v>
      </c>
      <c r="F56" s="20">
        <f>VLOOKUP(B56,'[1]合计 (2)'!$B:$D,3,0)-C56</f>
        <v>0</v>
      </c>
      <c r="G56" s="20" t="str">
        <f>VLOOKUP(B56,'[1]合计 (2)'!$B:$E,4,0)</f>
        <v>小学综合实践B</v>
      </c>
      <c r="H56" s="21" t="s">
        <v>62</v>
      </c>
      <c r="I56" s="24" t="s">
        <v>82</v>
      </c>
      <c r="J56" s="20"/>
    </row>
    <row r="57" ht="21.95" customHeight="1" spans="1:10">
      <c r="A57" s="11">
        <v>14</v>
      </c>
      <c r="B57" s="11" t="s">
        <v>99</v>
      </c>
      <c r="C57" s="22">
        <v>35</v>
      </c>
      <c r="D57" s="20">
        <v>6112</v>
      </c>
      <c r="E57" s="20" t="s">
        <v>100</v>
      </c>
      <c r="F57" s="20">
        <f>VLOOKUP(B57,'[1]合计 (2)'!$B:$D,3,0)-C57</f>
        <v>0</v>
      </c>
      <c r="G57" s="20" t="str">
        <f>VLOOKUP(B57,'[1]合计 (2)'!$B:$E,4,0)</f>
        <v>中小学体育A</v>
      </c>
      <c r="H57" s="21" t="s">
        <v>62</v>
      </c>
      <c r="I57" s="24" t="s">
        <v>82</v>
      </c>
      <c r="J57" s="20"/>
    </row>
    <row r="58" ht="21.95" customHeight="1" spans="1:10">
      <c r="A58" s="11">
        <v>15</v>
      </c>
      <c r="B58" s="11" t="s">
        <v>101</v>
      </c>
      <c r="C58" s="22">
        <v>73</v>
      </c>
      <c r="D58" s="20">
        <v>6113</v>
      </c>
      <c r="E58" s="20" t="s">
        <v>100</v>
      </c>
      <c r="F58" s="20">
        <f>VLOOKUP(B58,'[1]合计 (2)'!$B:$D,3,0)-C58</f>
        <v>0</v>
      </c>
      <c r="G58" s="20" t="str">
        <f>VLOOKUP(B58,'[1]合计 (2)'!$B:$E,4,0)</f>
        <v>中小学体育A</v>
      </c>
      <c r="H58" s="21" t="s">
        <v>62</v>
      </c>
      <c r="I58" s="24" t="s">
        <v>82</v>
      </c>
      <c r="J58" s="20"/>
    </row>
    <row r="59" ht="21.95" customHeight="1" spans="1:10">
      <c r="A59" s="11">
        <v>16</v>
      </c>
      <c r="B59" s="11" t="s">
        <v>102</v>
      </c>
      <c r="C59" s="22">
        <v>54</v>
      </c>
      <c r="D59" s="20">
        <v>6114</v>
      </c>
      <c r="E59" s="20" t="s">
        <v>100</v>
      </c>
      <c r="F59" s="20">
        <f>VLOOKUP(B59,'[1]合计 (2)'!$B:$D,3,0)-C59</f>
        <v>0</v>
      </c>
      <c r="G59" s="20" t="str">
        <f>VLOOKUP(B59,'[1]合计 (2)'!$B:$E,4,0)</f>
        <v>中小学体育A</v>
      </c>
      <c r="H59" s="21" t="s">
        <v>62</v>
      </c>
      <c r="I59" s="24" t="s">
        <v>82</v>
      </c>
      <c r="J59" s="20"/>
    </row>
    <row r="60" ht="21.95" customHeight="1" spans="1:10">
      <c r="A60" s="11">
        <v>17</v>
      </c>
      <c r="B60" s="11" t="s">
        <v>103</v>
      </c>
      <c r="C60" s="22">
        <v>26</v>
      </c>
      <c r="D60" s="20">
        <v>6115</v>
      </c>
      <c r="E60" s="20" t="s">
        <v>100</v>
      </c>
      <c r="F60" s="20">
        <f>VLOOKUP(B60,'[1]合计 (2)'!$B:$D,3,0)-C60</f>
        <v>0</v>
      </c>
      <c r="G60" s="20" t="str">
        <f>VLOOKUP(B60,'[1]合计 (2)'!$B:$E,4,0)</f>
        <v>中小学体育A</v>
      </c>
      <c r="H60" s="21" t="s">
        <v>62</v>
      </c>
      <c r="I60" s="24" t="s">
        <v>82</v>
      </c>
      <c r="J60" s="20"/>
    </row>
    <row r="61" ht="21.95" customHeight="1" spans="1:10">
      <c r="A61" s="11">
        <v>18</v>
      </c>
      <c r="B61" s="11" t="s">
        <v>104</v>
      </c>
      <c r="C61" s="22">
        <v>17</v>
      </c>
      <c r="D61" s="20">
        <v>6116</v>
      </c>
      <c r="E61" s="20" t="s">
        <v>100</v>
      </c>
      <c r="F61" s="20">
        <f>VLOOKUP(B61,'[1]合计 (2)'!$B:$D,3,0)-C61</f>
        <v>0</v>
      </c>
      <c r="G61" s="20" t="str">
        <f>VLOOKUP(B61,'[1]合计 (2)'!$B:$E,4,0)</f>
        <v>中小学体育A</v>
      </c>
      <c r="H61" s="21" t="s">
        <v>62</v>
      </c>
      <c r="I61" s="24" t="s">
        <v>82</v>
      </c>
      <c r="J61" s="20"/>
    </row>
    <row r="62" ht="21.95" customHeight="1" spans="1:10">
      <c r="A62" s="11">
        <v>19</v>
      </c>
      <c r="B62" s="11" t="s">
        <v>105</v>
      </c>
      <c r="C62" s="22">
        <v>27</v>
      </c>
      <c r="D62" s="20">
        <v>6117</v>
      </c>
      <c r="E62" s="20" t="s">
        <v>100</v>
      </c>
      <c r="F62" s="20">
        <f>VLOOKUP(B62,'[1]合计 (2)'!$B:$D,3,0)-C62</f>
        <v>0</v>
      </c>
      <c r="G62" s="20" t="str">
        <f>VLOOKUP(B62,'[1]合计 (2)'!$B:$E,4,0)</f>
        <v>中小学体育A</v>
      </c>
      <c r="H62" s="21" t="s">
        <v>62</v>
      </c>
      <c r="I62" s="24" t="s">
        <v>82</v>
      </c>
      <c r="J62" s="20"/>
    </row>
    <row r="63" ht="21.95" customHeight="1" spans="1:10">
      <c r="A63" s="11">
        <v>39</v>
      </c>
      <c r="B63" s="11" t="s">
        <v>106</v>
      </c>
      <c r="C63" s="22">
        <v>85</v>
      </c>
      <c r="D63" s="20">
        <v>6213</v>
      </c>
      <c r="E63" s="20" t="s">
        <v>100</v>
      </c>
      <c r="F63" s="20">
        <f>VLOOKUP(B63,'[1]合计 (2)'!$B:$D,3,0)-C63</f>
        <v>0</v>
      </c>
      <c r="G63" s="20" t="str">
        <f>VLOOKUP(B63,'[1]合计 (2)'!$B:$E,4,0)</f>
        <v>中小学体育A</v>
      </c>
      <c r="H63" s="21" t="s">
        <v>62</v>
      </c>
      <c r="I63" s="24" t="s">
        <v>82</v>
      </c>
      <c r="J63" s="20"/>
    </row>
    <row r="64" ht="21.95" customHeight="1" spans="1:10">
      <c r="A64" s="11">
        <v>11</v>
      </c>
      <c r="B64" s="11" t="s">
        <v>107</v>
      </c>
      <c r="C64" s="22">
        <v>12</v>
      </c>
      <c r="D64" s="20">
        <v>5109</v>
      </c>
      <c r="E64" s="20" t="s">
        <v>108</v>
      </c>
      <c r="F64" s="20">
        <f>VLOOKUP(B64,'[1]合计 (2)'!$B:$D,3,0)-C64</f>
        <v>0</v>
      </c>
      <c r="G64" s="20" t="str">
        <f>VLOOKUP(B64,'[1]合计 (2)'!$B:$E,4,0)</f>
        <v>中小学体育B</v>
      </c>
      <c r="H64" s="21" t="s">
        <v>62</v>
      </c>
      <c r="I64" s="24" t="s">
        <v>82</v>
      </c>
      <c r="J64" s="20"/>
    </row>
    <row r="65" ht="21.95" customHeight="1" spans="1:10">
      <c r="A65" s="11">
        <v>21</v>
      </c>
      <c r="B65" s="11" t="s">
        <v>109</v>
      </c>
      <c r="C65" s="22">
        <v>5</v>
      </c>
      <c r="D65" s="20">
        <v>5208</v>
      </c>
      <c r="E65" s="20" t="s">
        <v>108</v>
      </c>
      <c r="F65" s="20">
        <f>VLOOKUP(B65,'[1]合计 (2)'!$B:$D,3,0)-C65</f>
        <v>0</v>
      </c>
      <c r="G65" s="20" t="str">
        <f>VLOOKUP(B65,'[1]合计 (2)'!$B:$E,4,0)</f>
        <v>中小学体育B</v>
      </c>
      <c r="H65" s="21" t="s">
        <v>62</v>
      </c>
      <c r="I65" s="24" t="s">
        <v>82</v>
      </c>
      <c r="J65" s="20"/>
    </row>
    <row r="66" ht="21.95" customHeight="1" spans="1:10">
      <c r="A66" s="11">
        <v>25</v>
      </c>
      <c r="B66" s="11" t="s">
        <v>110</v>
      </c>
      <c r="C66" s="12">
        <v>202</v>
      </c>
      <c r="D66" s="20">
        <v>6123</v>
      </c>
      <c r="E66" s="20" t="s">
        <v>111</v>
      </c>
      <c r="F66" s="20">
        <f>VLOOKUP(B66,'[1]合计 (2)'!$B:$D,3,0)-C66</f>
        <v>0</v>
      </c>
      <c r="G66" s="20" t="str">
        <f>VLOOKUP(B66,'[1]合计 (2)'!$B:$E,4,0)</f>
        <v>中小学心理学A</v>
      </c>
      <c r="H66" s="21" t="s">
        <v>62</v>
      </c>
      <c r="I66" s="24" t="s">
        <v>82</v>
      </c>
      <c r="J66" s="20"/>
    </row>
    <row r="67" ht="21.95" customHeight="1" spans="1:10">
      <c r="A67" s="11">
        <v>26</v>
      </c>
      <c r="B67" s="11" t="s">
        <v>112</v>
      </c>
      <c r="C67" s="12">
        <v>25</v>
      </c>
      <c r="D67" s="20">
        <v>6124</v>
      </c>
      <c r="E67" s="20" t="s">
        <v>111</v>
      </c>
      <c r="F67" s="20">
        <f>VLOOKUP(B67,'[1]合计 (2)'!$B:$D,3,0)-C67</f>
        <v>0</v>
      </c>
      <c r="G67" s="20" t="str">
        <f>VLOOKUP(B67,'[1]合计 (2)'!$B:$E,4,0)</f>
        <v>中小学心理学A</v>
      </c>
      <c r="H67" s="21" t="s">
        <v>62</v>
      </c>
      <c r="I67" s="24" t="s">
        <v>82</v>
      </c>
      <c r="J67" s="20"/>
    </row>
    <row r="68" ht="21.95" customHeight="1" spans="1:10">
      <c r="A68" s="11">
        <v>41</v>
      </c>
      <c r="B68" s="11" t="s">
        <v>113</v>
      </c>
      <c r="C68" s="12">
        <v>69</v>
      </c>
      <c r="D68" s="20">
        <v>6215</v>
      </c>
      <c r="E68" s="20" t="s">
        <v>111</v>
      </c>
      <c r="F68" s="20">
        <f>VLOOKUP(B68,'[1]合计 (2)'!$B:$D,3,0)-C68</f>
        <v>0</v>
      </c>
      <c r="G68" s="20" t="str">
        <f>VLOOKUP(B68,'[1]合计 (2)'!$B:$E,4,0)</f>
        <v>中小学心理学A</v>
      </c>
      <c r="H68" s="21" t="s">
        <v>62</v>
      </c>
      <c r="I68" s="24" t="s">
        <v>82</v>
      </c>
      <c r="J68" s="20"/>
    </row>
    <row r="69" ht="21.95" customHeight="1" spans="1:10">
      <c r="A69" s="11">
        <v>37</v>
      </c>
      <c r="B69" s="11" t="s">
        <v>114</v>
      </c>
      <c r="C69" s="12">
        <v>272</v>
      </c>
      <c r="D69" s="20">
        <v>6211</v>
      </c>
      <c r="E69" s="20" t="s">
        <v>115</v>
      </c>
      <c r="F69" s="20">
        <f>VLOOKUP(B69,'[1]合计 (2)'!$B:$D,3,0)-C69</f>
        <v>0</v>
      </c>
      <c r="G69" s="20" t="str">
        <f>VLOOKUP(B69,'[1]合计 (2)'!$B:$E,4,0)</f>
        <v>中学地理A</v>
      </c>
      <c r="H69" s="21" t="s">
        <v>62</v>
      </c>
      <c r="I69" s="24" t="s">
        <v>82</v>
      </c>
      <c r="J69" s="20"/>
    </row>
    <row r="70" ht="21.95" customHeight="1" spans="1:10">
      <c r="A70" s="11">
        <v>35</v>
      </c>
      <c r="B70" s="11" t="s">
        <v>116</v>
      </c>
      <c r="C70" s="12">
        <v>255</v>
      </c>
      <c r="D70" s="20">
        <v>6209</v>
      </c>
      <c r="E70" s="20" t="s">
        <v>117</v>
      </c>
      <c r="F70" s="20">
        <f>VLOOKUP(B70,'[1]合计 (2)'!$B:$D,3,0)-C70</f>
        <v>0</v>
      </c>
      <c r="G70" s="20" t="str">
        <f>VLOOKUP(B70,'[1]合计 (2)'!$B:$E,4,0)</f>
        <v>中学历史A</v>
      </c>
      <c r="H70" s="21" t="s">
        <v>62</v>
      </c>
      <c r="I70" s="24" t="s">
        <v>82</v>
      </c>
      <c r="J70" s="20"/>
    </row>
    <row r="71" ht="21.95" customHeight="1" spans="1:10">
      <c r="A71" s="11">
        <v>36</v>
      </c>
      <c r="B71" s="11" t="s">
        <v>118</v>
      </c>
      <c r="C71" s="12">
        <v>45</v>
      </c>
      <c r="D71" s="20">
        <v>6210</v>
      </c>
      <c r="E71" s="20" t="s">
        <v>117</v>
      </c>
      <c r="F71" s="20">
        <f>VLOOKUP(B71,'[1]合计 (2)'!$B:$D,3,0)-C71</f>
        <v>0</v>
      </c>
      <c r="G71" s="20" t="str">
        <f>VLOOKUP(B71,'[1]合计 (2)'!$B:$E,4,0)</f>
        <v>中学历史A</v>
      </c>
      <c r="H71" s="21" t="s">
        <v>62</v>
      </c>
      <c r="I71" s="24" t="s">
        <v>82</v>
      </c>
      <c r="J71" s="20"/>
    </row>
    <row r="72" ht="21.95" customHeight="1" spans="1:10">
      <c r="A72" s="11">
        <v>45</v>
      </c>
      <c r="B72" s="11" t="s">
        <v>119</v>
      </c>
      <c r="C72" s="12">
        <v>24</v>
      </c>
      <c r="D72" s="20">
        <v>6304</v>
      </c>
      <c r="E72" s="20" t="s">
        <v>117</v>
      </c>
      <c r="F72" s="20">
        <f>VLOOKUP(B72,'[1]合计 (2)'!$B:$D,3,0)-C72</f>
        <v>0</v>
      </c>
      <c r="G72" s="20" t="str">
        <f>VLOOKUP(B72,'[1]合计 (2)'!$B:$E,4,0)</f>
        <v>中学历史A</v>
      </c>
      <c r="H72" s="21" t="s">
        <v>62</v>
      </c>
      <c r="I72" s="24" t="s">
        <v>82</v>
      </c>
      <c r="J72" s="20"/>
    </row>
    <row r="73" ht="21.95" customHeight="1" spans="1:10">
      <c r="A73" s="11">
        <v>38</v>
      </c>
      <c r="B73" s="11" t="s">
        <v>120</v>
      </c>
      <c r="C73" s="12">
        <v>255</v>
      </c>
      <c r="D73" s="20">
        <v>6212</v>
      </c>
      <c r="E73" s="20" t="s">
        <v>121</v>
      </c>
      <c r="F73" s="20">
        <f>VLOOKUP(B73,'[1]合计 (2)'!$B:$D,3,0)-C73</f>
        <v>0</v>
      </c>
      <c r="G73" s="20" t="str">
        <f>VLOOKUP(B73,'[1]合计 (2)'!$B:$E,4,0)</f>
        <v>中学生物A</v>
      </c>
      <c r="H73" s="21" t="s">
        <v>62</v>
      </c>
      <c r="I73" s="24" t="s">
        <v>82</v>
      </c>
      <c r="J73" s="20"/>
    </row>
    <row r="74" ht="21.95" customHeight="1" spans="1:10">
      <c r="A74" s="11">
        <v>33</v>
      </c>
      <c r="B74" s="11" t="s">
        <v>122</v>
      </c>
      <c r="C74" s="12">
        <v>123</v>
      </c>
      <c r="D74" s="20">
        <v>6207</v>
      </c>
      <c r="E74" s="20" t="s">
        <v>123</v>
      </c>
      <c r="F74" s="20">
        <f>VLOOKUP(B74,'[1]合计 (2)'!$B:$D,3,0)-C74</f>
        <v>0</v>
      </c>
      <c r="G74" s="20" t="str">
        <f>VLOOKUP(B74,'[1]合计 (2)'!$B:$E,4,0)</f>
        <v>中学物理A</v>
      </c>
      <c r="H74" s="21" t="s">
        <v>62</v>
      </c>
      <c r="I74" s="24" t="s">
        <v>82</v>
      </c>
      <c r="J74" s="20"/>
    </row>
    <row r="75" ht="21.95" customHeight="1" spans="1:10">
      <c r="A75" s="11">
        <v>34</v>
      </c>
      <c r="B75" s="11" t="s">
        <v>124</v>
      </c>
      <c r="C75" s="12">
        <v>250</v>
      </c>
      <c r="D75" s="20">
        <v>6208</v>
      </c>
      <c r="E75" s="20" t="s">
        <v>125</v>
      </c>
      <c r="F75" s="20">
        <f>VLOOKUP(B75,'[1]合计 (2)'!$B:$D,3,0)-C75</f>
        <v>0</v>
      </c>
      <c r="G75" s="20" t="str">
        <f>VLOOKUP(B75,'[1]合计 (2)'!$B:$E,4,0)</f>
        <v>中学政治A</v>
      </c>
      <c r="H75" s="21" t="s">
        <v>62</v>
      </c>
      <c r="I75" s="24" t="s">
        <v>82</v>
      </c>
      <c r="J75" s="20"/>
    </row>
    <row r="76" ht="21.95" customHeight="1" spans="1:10">
      <c r="A76" s="11">
        <v>19</v>
      </c>
      <c r="B76" s="11" t="s">
        <v>126</v>
      </c>
      <c r="C76" s="12">
        <v>6</v>
      </c>
      <c r="D76" s="20">
        <v>5206</v>
      </c>
      <c r="E76" s="20" t="s">
        <v>127</v>
      </c>
      <c r="F76" s="20">
        <f>VLOOKUP(B76,'[1]合计 (2)'!$B:$D,3,0)-C76</f>
        <v>0</v>
      </c>
      <c r="G76" s="20" t="str">
        <f>VLOOKUP(B76,'[1]合计 (2)'!$B:$E,4,0)</f>
        <v>中学政治B</v>
      </c>
      <c r="H76" s="21" t="s">
        <v>62</v>
      </c>
      <c r="I76" s="24" t="s">
        <v>82</v>
      </c>
      <c r="J76" s="20"/>
    </row>
    <row r="77" s="1" customFormat="1" ht="21.95" customHeight="1" spans="1:10">
      <c r="A77" s="15"/>
      <c r="B77" s="15" t="s">
        <v>128</v>
      </c>
      <c r="C77" s="12">
        <f>SUM(C3:C76)</f>
        <v>12564</v>
      </c>
      <c r="D77" s="23">
        <f>COUNT(D3:D76)</f>
        <v>74</v>
      </c>
      <c r="E77" s="23"/>
      <c r="F77" s="20">
        <f>VLOOKUP(B77,'[1]合计 (2)'!$B:$D,3,0)-C77</f>
        <v>0</v>
      </c>
      <c r="G77" s="20"/>
      <c r="H77" s="23"/>
      <c r="I77" s="23"/>
      <c r="J77" s="23"/>
    </row>
    <row r="82" spans="3:3">
      <c r="C82" s="17">
        <f>SUBTOTAL(9,C3:C76)</f>
        <v>12564</v>
      </c>
    </row>
    <row r="84" spans="3:3">
      <c r="C84" s="17">
        <f>184-6</f>
        <v>178</v>
      </c>
    </row>
    <row r="85" spans="3:3">
      <c r="C85" s="17">
        <v>36</v>
      </c>
    </row>
    <row r="86" spans="3:3">
      <c r="C86" s="17">
        <f>C84*C85</f>
        <v>6408</v>
      </c>
    </row>
    <row r="87" spans="3:3">
      <c r="C87" s="17">
        <f>C86*2</f>
        <v>12816</v>
      </c>
    </row>
    <row r="88" spans="3:3">
      <c r="C88" s="17">
        <v>12564</v>
      </c>
    </row>
    <row r="89" spans="2:3">
      <c r="B89" s="2" t="s">
        <v>129</v>
      </c>
      <c r="C89" s="17">
        <f>C87-C88</f>
        <v>252</v>
      </c>
    </row>
  </sheetData>
  <autoFilter ref="A2:J81">
    <sortState ref="A2:J81">
      <sortCondition ref="I2"/>
    </sortState>
    <extLst/>
  </autoFilter>
  <sortState ref="A3:K76">
    <sortCondition ref="I3:I76"/>
    <sortCondition ref="H3:H76" descending="1"/>
  </sortState>
  <mergeCells count="1">
    <mergeCell ref="A1:J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D26" sqref="D26"/>
    </sheetView>
  </sheetViews>
  <sheetFormatPr defaultColWidth="9" defaultRowHeight="13.5"/>
  <cols>
    <col min="1" max="1" width="9.375" style="2" customWidth="1"/>
    <col min="2" max="2" width="17.375" style="2" customWidth="1"/>
    <col min="3" max="3" width="11.5" style="17" customWidth="1"/>
    <col min="5" max="5" width="15.625" customWidth="1"/>
    <col min="7" max="7" width="16.625" customWidth="1"/>
  </cols>
  <sheetData>
    <row r="1" ht="44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.75" spans="1:10">
      <c r="A2" s="18" t="s">
        <v>1</v>
      </c>
      <c r="B2" s="18" t="s">
        <v>2</v>
      </c>
      <c r="C2" s="19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</row>
    <row r="3" ht="21.95" customHeight="1" spans="1:10">
      <c r="A3" s="11">
        <v>8</v>
      </c>
      <c r="B3" s="11" t="s">
        <v>60</v>
      </c>
      <c r="C3" s="12">
        <v>820</v>
      </c>
      <c r="D3" s="20">
        <v>6106</v>
      </c>
      <c r="E3" s="20" t="s">
        <v>61</v>
      </c>
      <c r="F3" s="20">
        <f>VLOOKUP(B3,'[1]合计 (2)'!$B:$D,3,0)-C3</f>
        <v>0</v>
      </c>
      <c r="G3" s="20" t="str">
        <f>VLOOKUP(B3,'[1]合计 (2)'!$B:$E,4,0)</f>
        <v>小学数学A</v>
      </c>
      <c r="H3" s="21" t="s">
        <v>62</v>
      </c>
      <c r="I3" s="26" t="s">
        <v>14</v>
      </c>
      <c r="J3" s="20">
        <v>1</v>
      </c>
    </row>
    <row r="4" ht="21.95" customHeight="1" spans="1:10">
      <c r="A4" s="11">
        <v>9</v>
      </c>
      <c r="B4" s="11" t="s">
        <v>63</v>
      </c>
      <c r="C4" s="12">
        <v>170</v>
      </c>
      <c r="D4" s="20">
        <v>6107</v>
      </c>
      <c r="E4" s="20" t="s">
        <v>61</v>
      </c>
      <c r="F4" s="20">
        <f>VLOOKUP(B4,'[1]合计 (2)'!$B:$D,3,0)-C4</f>
        <v>0</v>
      </c>
      <c r="G4" s="20" t="str">
        <f>VLOOKUP(B4,'[1]合计 (2)'!$B:$E,4,0)</f>
        <v>小学数学A</v>
      </c>
      <c r="H4" s="21" t="s">
        <v>62</v>
      </c>
      <c r="I4" s="26" t="s">
        <v>14</v>
      </c>
      <c r="J4" s="20">
        <v>2</v>
      </c>
    </row>
    <row r="5" ht="21.95" customHeight="1" spans="1:10">
      <c r="A5" s="11">
        <v>7</v>
      </c>
      <c r="B5" s="11" t="s">
        <v>64</v>
      </c>
      <c r="C5" s="12">
        <v>13</v>
      </c>
      <c r="D5" s="20">
        <v>5105</v>
      </c>
      <c r="E5" s="20" t="s">
        <v>65</v>
      </c>
      <c r="F5" s="20">
        <f>VLOOKUP(B5,'[1]合计 (2)'!$B:$D,3,0)-C5</f>
        <v>0</v>
      </c>
      <c r="G5" s="20" t="str">
        <f>VLOOKUP(B5,'[1]合计 (2)'!$B:$E,4,0)</f>
        <v>小学数学B</v>
      </c>
      <c r="H5" s="21" t="s">
        <v>62</v>
      </c>
      <c r="I5" s="26" t="s">
        <v>14</v>
      </c>
      <c r="J5" s="20">
        <v>3</v>
      </c>
    </row>
    <row r="6" ht="21.95" customHeight="1" spans="1:10">
      <c r="A6" s="11">
        <v>8</v>
      </c>
      <c r="B6" s="11" t="s">
        <v>66</v>
      </c>
      <c r="C6" s="12">
        <v>14</v>
      </c>
      <c r="D6" s="20">
        <v>5106</v>
      </c>
      <c r="E6" s="20" t="s">
        <v>65</v>
      </c>
      <c r="F6" s="20">
        <f>VLOOKUP(B6,'[1]合计 (2)'!$B:$D,3,0)-C6</f>
        <v>0</v>
      </c>
      <c r="G6" s="20" t="str">
        <f>VLOOKUP(B6,'[1]合计 (2)'!$B:$E,4,0)</f>
        <v>小学数学B</v>
      </c>
      <c r="H6" s="21" t="s">
        <v>62</v>
      </c>
      <c r="I6" s="26" t="s">
        <v>14</v>
      </c>
      <c r="J6" s="20">
        <v>4</v>
      </c>
    </row>
    <row r="7" ht="21.95" customHeight="1" spans="1:10">
      <c r="A7" s="11">
        <v>23</v>
      </c>
      <c r="B7" s="11" t="s">
        <v>67</v>
      </c>
      <c r="C7" s="12">
        <v>48</v>
      </c>
      <c r="D7" s="20">
        <v>6121</v>
      </c>
      <c r="E7" s="20" t="s">
        <v>68</v>
      </c>
      <c r="F7" s="20">
        <f>VLOOKUP(B7,'[1]合计 (2)'!$B:$D,3,0)-C7</f>
        <v>0</v>
      </c>
      <c r="G7" s="20" t="str">
        <f>VLOOKUP(B7,'[1]合计 (2)'!$B:$E,4,0)</f>
        <v>中小学信息技术A</v>
      </c>
      <c r="H7" s="21" t="s">
        <v>62</v>
      </c>
      <c r="I7" s="26" t="s">
        <v>14</v>
      </c>
      <c r="J7" s="20">
        <v>5</v>
      </c>
    </row>
    <row r="8" ht="21.95" customHeight="1" spans="1:10">
      <c r="A8" s="11">
        <v>24</v>
      </c>
      <c r="B8" s="11" t="s">
        <v>69</v>
      </c>
      <c r="C8" s="12">
        <v>15</v>
      </c>
      <c r="D8" s="20">
        <v>6122</v>
      </c>
      <c r="E8" s="20" t="s">
        <v>68</v>
      </c>
      <c r="F8" s="20">
        <f>VLOOKUP(B8,'[1]合计 (2)'!$B:$D,3,0)-C8</f>
        <v>0</v>
      </c>
      <c r="G8" s="20" t="str">
        <f>VLOOKUP(B8,'[1]合计 (2)'!$B:$E,4,0)</f>
        <v>中小学信息技术A</v>
      </c>
      <c r="H8" s="21" t="s">
        <v>62</v>
      </c>
      <c r="I8" s="26" t="s">
        <v>14</v>
      </c>
      <c r="J8" s="20">
        <v>6</v>
      </c>
    </row>
    <row r="9" ht="21.95" customHeight="1" spans="1:10">
      <c r="A9" s="11">
        <v>23</v>
      </c>
      <c r="B9" s="11" t="s">
        <v>70</v>
      </c>
      <c r="C9" s="12">
        <v>4</v>
      </c>
      <c r="D9" s="20">
        <v>5210</v>
      </c>
      <c r="E9" s="20" t="s">
        <v>71</v>
      </c>
      <c r="F9" s="20">
        <f>VLOOKUP(B9,'[1]合计 (2)'!$B:$D,3,0)-C9</f>
        <v>0</v>
      </c>
      <c r="G9" s="20" t="str">
        <f>VLOOKUP(B9,'[1]合计 (2)'!$B:$E,4,0)</f>
        <v>中小学信息技术B</v>
      </c>
      <c r="H9" s="21" t="s">
        <v>62</v>
      </c>
      <c r="I9" s="26" t="s">
        <v>14</v>
      </c>
      <c r="J9" s="20">
        <v>7</v>
      </c>
    </row>
    <row r="10" ht="21.95" customHeight="1" spans="1:10">
      <c r="A10" s="11">
        <v>29</v>
      </c>
      <c r="B10" s="11" t="s">
        <v>72</v>
      </c>
      <c r="C10" s="12">
        <v>353</v>
      </c>
      <c r="D10" s="20">
        <v>6203</v>
      </c>
      <c r="E10" s="20" t="s">
        <v>73</v>
      </c>
      <c r="F10" s="20">
        <f>VLOOKUP(B10,'[1]合计 (2)'!$B:$D,3,0)-C10</f>
        <v>0</v>
      </c>
      <c r="G10" s="20" t="str">
        <f>VLOOKUP(B10,'[1]合计 (2)'!$B:$E,4,0)</f>
        <v>中学数学A</v>
      </c>
      <c r="H10" s="21" t="s">
        <v>62</v>
      </c>
      <c r="I10" s="26" t="s">
        <v>14</v>
      </c>
      <c r="J10" s="20">
        <v>8</v>
      </c>
    </row>
    <row r="11" ht="21.95" customHeight="1" spans="1:10">
      <c r="A11" s="11">
        <v>30</v>
      </c>
      <c r="B11" s="11" t="s">
        <v>74</v>
      </c>
      <c r="C11" s="12">
        <v>85</v>
      </c>
      <c r="D11" s="20">
        <v>6204</v>
      </c>
      <c r="E11" s="20" t="s">
        <v>73</v>
      </c>
      <c r="F11" s="20">
        <f>VLOOKUP(B11,'[1]合计 (2)'!$B:$D,3,0)-C11</f>
        <v>0</v>
      </c>
      <c r="G11" s="20" t="str">
        <f>VLOOKUP(B11,'[1]合计 (2)'!$B:$E,4,0)</f>
        <v>中学数学A</v>
      </c>
      <c r="H11" s="21" t="s">
        <v>62</v>
      </c>
      <c r="I11" s="26" t="s">
        <v>14</v>
      </c>
      <c r="J11" s="20">
        <v>9</v>
      </c>
    </row>
    <row r="12" ht="21.95" customHeight="1" spans="1:10">
      <c r="A12" s="11">
        <v>43</v>
      </c>
      <c r="B12" s="11" t="s">
        <v>75</v>
      </c>
      <c r="C12" s="12">
        <v>28</v>
      </c>
      <c r="D12" s="20">
        <v>6302</v>
      </c>
      <c r="E12" s="20" t="s">
        <v>73</v>
      </c>
      <c r="F12" s="20">
        <f>VLOOKUP(B12,'[1]合计 (2)'!$B:$D,3,0)-C12</f>
        <v>0</v>
      </c>
      <c r="G12" s="20" t="str">
        <f>VLOOKUP(B12,'[1]合计 (2)'!$B:$E,4,0)</f>
        <v>中学数学A</v>
      </c>
      <c r="H12" s="21" t="s">
        <v>62</v>
      </c>
      <c r="I12" s="26" t="s">
        <v>14</v>
      </c>
      <c r="J12" s="20">
        <v>10</v>
      </c>
    </row>
    <row r="13" ht="21.95" customHeight="1" spans="1:10">
      <c r="A13" s="11">
        <v>16</v>
      </c>
      <c r="B13" s="11" t="s">
        <v>76</v>
      </c>
      <c r="C13" s="12">
        <v>3</v>
      </c>
      <c r="D13" s="20">
        <v>5203</v>
      </c>
      <c r="E13" s="20" t="s">
        <v>77</v>
      </c>
      <c r="F13" s="20">
        <f>VLOOKUP(B13,'[1]合计 (2)'!$B:$D,3,0)-C13</f>
        <v>0</v>
      </c>
      <c r="G13" s="20" t="str">
        <f>VLOOKUP(B13,'[1]合计 (2)'!$B:$E,4,0)</f>
        <v>中学数学B</v>
      </c>
      <c r="H13" s="21" t="s">
        <v>62</v>
      </c>
      <c r="I13" s="26" t="s">
        <v>14</v>
      </c>
      <c r="J13" s="20">
        <v>11</v>
      </c>
    </row>
    <row r="14" ht="21.95" customHeight="1" spans="1:10">
      <c r="A14" s="11">
        <v>24</v>
      </c>
      <c r="B14" s="11" t="s">
        <v>78</v>
      </c>
      <c r="C14" s="12">
        <v>5</v>
      </c>
      <c r="D14" s="20">
        <v>5301</v>
      </c>
      <c r="E14" s="20" t="s">
        <v>77</v>
      </c>
      <c r="F14" s="20">
        <f>VLOOKUP(B14,'[1]合计 (2)'!$B:$D,3,0)-C14</f>
        <v>0</v>
      </c>
      <c r="G14" s="20" t="str">
        <f>VLOOKUP(B14,'[1]合计 (2)'!$B:$E,4,0)</f>
        <v>中学数学B</v>
      </c>
      <c r="H14" s="21" t="s">
        <v>62</v>
      </c>
      <c r="I14" s="26" t="s">
        <v>14</v>
      </c>
      <c r="J14" s="20">
        <v>12</v>
      </c>
    </row>
    <row r="15" ht="21.95" customHeight="1" spans="1:10">
      <c r="A15" s="11">
        <v>32</v>
      </c>
      <c r="B15" s="11" t="s">
        <v>79</v>
      </c>
      <c r="C15" s="25">
        <v>288</v>
      </c>
      <c r="D15" s="20">
        <v>6206</v>
      </c>
      <c r="E15" s="20" t="s">
        <v>56</v>
      </c>
      <c r="F15" s="20">
        <f>VLOOKUP(B15,'[1]合计 (2)'!$B:$D,3,0)-C15</f>
        <v>0</v>
      </c>
      <c r="G15" s="20" t="str">
        <f>VLOOKUP(B15,'[1]合计 (2)'!$B:$E,4,0)</f>
        <v>中学英语A</v>
      </c>
      <c r="H15" s="21" t="s">
        <v>62</v>
      </c>
      <c r="I15" s="26" t="s">
        <v>14</v>
      </c>
      <c r="J15" s="20">
        <v>13</v>
      </c>
    </row>
  </sheetData>
  <mergeCells count="1">
    <mergeCell ref="A1:J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D26" sqref="D26"/>
    </sheetView>
  </sheetViews>
  <sheetFormatPr defaultColWidth="9" defaultRowHeight="13.5"/>
  <cols>
    <col min="1" max="1" width="9.375" style="2" customWidth="1"/>
    <col min="2" max="2" width="17.375" style="2" customWidth="1"/>
    <col min="3" max="3" width="11.5" style="17" customWidth="1"/>
    <col min="5" max="5" width="15.625" customWidth="1"/>
    <col min="7" max="7" width="16.625" customWidth="1"/>
  </cols>
  <sheetData>
    <row r="1" ht="44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.75" spans="1:10">
      <c r="A2" s="18" t="s">
        <v>1</v>
      </c>
      <c r="B2" s="18" t="s">
        <v>2</v>
      </c>
      <c r="C2" s="19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</row>
    <row r="3" ht="21.95" customHeight="1" spans="1:10">
      <c r="A3" s="11">
        <v>13</v>
      </c>
      <c r="B3" s="11" t="s">
        <v>97</v>
      </c>
      <c r="C3" s="12">
        <v>3</v>
      </c>
      <c r="D3" s="20">
        <v>5111</v>
      </c>
      <c r="E3" s="20" t="s">
        <v>98</v>
      </c>
      <c r="F3" s="20">
        <f>VLOOKUP(B3,'[1]合计 (2)'!$B:$D,3,0)-C3</f>
        <v>0</v>
      </c>
      <c r="G3" s="20" t="str">
        <f>VLOOKUP(B3,'[1]合计 (2)'!$B:$E,4,0)</f>
        <v>小学综合实践B</v>
      </c>
      <c r="H3" s="21" t="s">
        <v>62</v>
      </c>
      <c r="I3" s="24" t="s">
        <v>82</v>
      </c>
      <c r="J3" s="20">
        <v>1</v>
      </c>
    </row>
    <row r="4" ht="21.95" customHeight="1" spans="1:10">
      <c r="A4" s="11">
        <v>14</v>
      </c>
      <c r="B4" s="11" t="s">
        <v>99</v>
      </c>
      <c r="C4" s="22">
        <v>35</v>
      </c>
      <c r="D4" s="20">
        <v>6112</v>
      </c>
      <c r="E4" s="20" t="s">
        <v>100</v>
      </c>
      <c r="F4" s="20">
        <f>VLOOKUP(B4,'[1]合计 (2)'!$B:$D,3,0)-C4</f>
        <v>0</v>
      </c>
      <c r="G4" s="20" t="str">
        <f>VLOOKUP(B4,'[1]合计 (2)'!$B:$E,4,0)</f>
        <v>中小学体育A</v>
      </c>
      <c r="H4" s="21" t="s">
        <v>62</v>
      </c>
      <c r="I4" s="24" t="s">
        <v>82</v>
      </c>
      <c r="J4" s="20">
        <v>2</v>
      </c>
    </row>
    <row r="5" ht="21.95" customHeight="1" spans="1:10">
      <c r="A5" s="11">
        <v>15</v>
      </c>
      <c r="B5" s="11" t="s">
        <v>101</v>
      </c>
      <c r="C5" s="22">
        <v>73</v>
      </c>
      <c r="D5" s="20">
        <v>6113</v>
      </c>
      <c r="E5" s="20" t="s">
        <v>100</v>
      </c>
      <c r="F5" s="20">
        <f>VLOOKUP(B5,'[1]合计 (2)'!$B:$D,3,0)-C5</f>
        <v>0</v>
      </c>
      <c r="G5" s="20" t="str">
        <f>VLOOKUP(B5,'[1]合计 (2)'!$B:$E,4,0)</f>
        <v>中小学体育A</v>
      </c>
      <c r="H5" s="21" t="s">
        <v>62</v>
      </c>
      <c r="I5" s="24" t="s">
        <v>82</v>
      </c>
      <c r="J5" s="20">
        <v>3</v>
      </c>
    </row>
    <row r="6" ht="21.95" customHeight="1" spans="1:10">
      <c r="A6" s="11">
        <v>16</v>
      </c>
      <c r="B6" s="11" t="s">
        <v>102</v>
      </c>
      <c r="C6" s="22">
        <v>54</v>
      </c>
      <c r="D6" s="20">
        <v>6114</v>
      </c>
      <c r="E6" s="20" t="s">
        <v>100</v>
      </c>
      <c r="F6" s="20">
        <f>VLOOKUP(B6,'[1]合计 (2)'!$B:$D,3,0)-C6</f>
        <v>0</v>
      </c>
      <c r="G6" s="20" t="str">
        <f>VLOOKUP(B6,'[1]合计 (2)'!$B:$E,4,0)</f>
        <v>中小学体育A</v>
      </c>
      <c r="H6" s="21" t="s">
        <v>62</v>
      </c>
      <c r="I6" s="24" t="s">
        <v>82</v>
      </c>
      <c r="J6" s="20">
        <v>4</v>
      </c>
    </row>
    <row r="7" ht="21.95" customHeight="1" spans="1:10">
      <c r="A7" s="11">
        <v>17</v>
      </c>
      <c r="B7" s="11" t="s">
        <v>103</v>
      </c>
      <c r="C7" s="22">
        <v>26</v>
      </c>
      <c r="D7" s="20">
        <v>6115</v>
      </c>
      <c r="E7" s="20" t="s">
        <v>100</v>
      </c>
      <c r="F7" s="20">
        <f>VLOOKUP(B7,'[1]合计 (2)'!$B:$D,3,0)-C7</f>
        <v>0</v>
      </c>
      <c r="G7" s="20" t="str">
        <f>VLOOKUP(B7,'[1]合计 (2)'!$B:$E,4,0)</f>
        <v>中小学体育A</v>
      </c>
      <c r="H7" s="21" t="s">
        <v>62</v>
      </c>
      <c r="I7" s="24" t="s">
        <v>82</v>
      </c>
      <c r="J7" s="20">
        <v>5</v>
      </c>
    </row>
    <row r="8" ht="21.95" customHeight="1" spans="1:10">
      <c r="A8" s="11">
        <v>18</v>
      </c>
      <c r="B8" s="11" t="s">
        <v>104</v>
      </c>
      <c r="C8" s="22">
        <v>17</v>
      </c>
      <c r="D8" s="20">
        <v>6116</v>
      </c>
      <c r="E8" s="20" t="s">
        <v>100</v>
      </c>
      <c r="F8" s="20">
        <f>VLOOKUP(B8,'[1]合计 (2)'!$B:$D,3,0)-C8</f>
        <v>0</v>
      </c>
      <c r="G8" s="20" t="str">
        <f>VLOOKUP(B8,'[1]合计 (2)'!$B:$E,4,0)</f>
        <v>中小学体育A</v>
      </c>
      <c r="H8" s="21" t="s">
        <v>62</v>
      </c>
      <c r="I8" s="24" t="s">
        <v>82</v>
      </c>
      <c r="J8" s="20">
        <v>6</v>
      </c>
    </row>
    <row r="9" ht="21.95" customHeight="1" spans="1:10">
      <c r="A9" s="11">
        <v>19</v>
      </c>
      <c r="B9" s="11" t="s">
        <v>105</v>
      </c>
      <c r="C9" s="22">
        <v>27</v>
      </c>
      <c r="D9" s="20">
        <v>6117</v>
      </c>
      <c r="E9" s="20" t="s">
        <v>100</v>
      </c>
      <c r="F9" s="20">
        <f>VLOOKUP(B9,'[1]合计 (2)'!$B:$D,3,0)-C9</f>
        <v>0</v>
      </c>
      <c r="G9" s="20" t="str">
        <f>VLOOKUP(B9,'[1]合计 (2)'!$B:$E,4,0)</f>
        <v>中小学体育A</v>
      </c>
      <c r="H9" s="21" t="s">
        <v>62</v>
      </c>
      <c r="I9" s="24" t="s">
        <v>82</v>
      </c>
      <c r="J9" s="20">
        <v>7</v>
      </c>
    </row>
    <row r="10" ht="21.95" customHeight="1" spans="1:10">
      <c r="A10" s="11">
        <v>39</v>
      </c>
      <c r="B10" s="11" t="s">
        <v>106</v>
      </c>
      <c r="C10" s="22">
        <v>85</v>
      </c>
      <c r="D10" s="20">
        <v>6213</v>
      </c>
      <c r="E10" s="20" t="s">
        <v>100</v>
      </c>
      <c r="F10" s="20">
        <f>VLOOKUP(B10,'[1]合计 (2)'!$B:$D,3,0)-C10</f>
        <v>0</v>
      </c>
      <c r="G10" s="20" t="str">
        <f>VLOOKUP(B10,'[1]合计 (2)'!$B:$E,4,0)</f>
        <v>中小学体育A</v>
      </c>
      <c r="H10" s="21" t="s">
        <v>62</v>
      </c>
      <c r="I10" s="24" t="s">
        <v>82</v>
      </c>
      <c r="J10" s="20">
        <v>8</v>
      </c>
    </row>
    <row r="11" ht="21.95" customHeight="1" spans="1:10">
      <c r="A11" s="11">
        <v>11</v>
      </c>
      <c r="B11" s="11" t="s">
        <v>107</v>
      </c>
      <c r="C11" s="22">
        <v>12</v>
      </c>
      <c r="D11" s="20">
        <v>5109</v>
      </c>
      <c r="E11" s="20" t="s">
        <v>108</v>
      </c>
      <c r="F11" s="20">
        <f>VLOOKUP(B11,'[1]合计 (2)'!$B:$D,3,0)-C11</f>
        <v>0</v>
      </c>
      <c r="G11" s="20" t="str">
        <f>VLOOKUP(B11,'[1]合计 (2)'!$B:$E,4,0)</f>
        <v>中小学体育B</v>
      </c>
      <c r="H11" s="21" t="s">
        <v>62</v>
      </c>
      <c r="I11" s="24" t="s">
        <v>82</v>
      </c>
      <c r="J11" s="20">
        <v>9</v>
      </c>
    </row>
    <row r="12" ht="21.95" customHeight="1" spans="1:10">
      <c r="A12" s="11">
        <v>21</v>
      </c>
      <c r="B12" s="11" t="s">
        <v>109</v>
      </c>
      <c r="C12" s="22">
        <v>5</v>
      </c>
      <c r="D12" s="20">
        <v>5208</v>
      </c>
      <c r="E12" s="20" t="s">
        <v>108</v>
      </c>
      <c r="F12" s="20">
        <f>VLOOKUP(B12,'[1]合计 (2)'!$B:$D,3,0)-C12</f>
        <v>0</v>
      </c>
      <c r="G12" s="20" t="str">
        <f>VLOOKUP(B12,'[1]合计 (2)'!$B:$E,4,0)</f>
        <v>中小学体育B</v>
      </c>
      <c r="H12" s="21" t="s">
        <v>62</v>
      </c>
      <c r="I12" s="24" t="s">
        <v>82</v>
      </c>
      <c r="J12" s="20">
        <v>10</v>
      </c>
    </row>
    <row r="13" ht="21.95" customHeight="1" spans="1:10">
      <c r="A13" s="11">
        <v>25</v>
      </c>
      <c r="B13" s="11" t="s">
        <v>110</v>
      </c>
      <c r="C13" s="12">
        <v>202</v>
      </c>
      <c r="D13" s="20">
        <v>6123</v>
      </c>
      <c r="E13" s="20" t="s">
        <v>111</v>
      </c>
      <c r="F13" s="20">
        <f>VLOOKUP(B13,'[1]合计 (2)'!$B:$D,3,0)-C13</f>
        <v>0</v>
      </c>
      <c r="G13" s="20" t="str">
        <f>VLOOKUP(B13,'[1]合计 (2)'!$B:$E,4,0)</f>
        <v>中小学心理学A</v>
      </c>
      <c r="H13" s="21" t="s">
        <v>62</v>
      </c>
      <c r="I13" s="24" t="s">
        <v>82</v>
      </c>
      <c r="J13" s="20">
        <v>11</v>
      </c>
    </row>
    <row r="14" ht="21.95" customHeight="1" spans="1:10">
      <c r="A14" s="11">
        <v>26</v>
      </c>
      <c r="B14" s="11" t="s">
        <v>112</v>
      </c>
      <c r="C14" s="12">
        <v>25</v>
      </c>
      <c r="D14" s="20">
        <v>6124</v>
      </c>
      <c r="E14" s="20" t="s">
        <v>111</v>
      </c>
      <c r="F14" s="20">
        <f>VLOOKUP(B14,'[1]合计 (2)'!$B:$D,3,0)-C14</f>
        <v>0</v>
      </c>
      <c r="G14" s="20" t="str">
        <f>VLOOKUP(B14,'[1]合计 (2)'!$B:$E,4,0)</f>
        <v>中小学心理学A</v>
      </c>
      <c r="H14" s="21" t="s">
        <v>62</v>
      </c>
      <c r="I14" s="24" t="s">
        <v>82</v>
      </c>
      <c r="J14" s="20">
        <v>12</v>
      </c>
    </row>
    <row r="15" ht="21.95" customHeight="1" spans="1:10">
      <c r="A15" s="11">
        <v>41</v>
      </c>
      <c r="B15" s="11" t="s">
        <v>113</v>
      </c>
      <c r="C15" s="12">
        <v>69</v>
      </c>
      <c r="D15" s="20">
        <v>6215</v>
      </c>
      <c r="E15" s="20" t="s">
        <v>111</v>
      </c>
      <c r="F15" s="20">
        <f>VLOOKUP(B15,'[1]合计 (2)'!$B:$D,3,0)-C15</f>
        <v>0</v>
      </c>
      <c r="G15" s="20" t="str">
        <f>VLOOKUP(B15,'[1]合计 (2)'!$B:$E,4,0)</f>
        <v>中小学心理学A</v>
      </c>
      <c r="H15" s="21" t="s">
        <v>62</v>
      </c>
      <c r="I15" s="24" t="s">
        <v>82</v>
      </c>
      <c r="J15" s="20">
        <v>13</v>
      </c>
    </row>
    <row r="16" ht="21.95" customHeight="1" spans="1:10">
      <c r="A16" s="11">
        <v>37</v>
      </c>
      <c r="B16" s="11" t="s">
        <v>114</v>
      </c>
      <c r="C16" s="12">
        <v>272</v>
      </c>
      <c r="D16" s="20">
        <v>6211</v>
      </c>
      <c r="E16" s="20" t="s">
        <v>115</v>
      </c>
      <c r="F16" s="20">
        <f>VLOOKUP(B16,'[1]合计 (2)'!$B:$D,3,0)-C16</f>
        <v>0</v>
      </c>
      <c r="G16" s="20" t="str">
        <f>VLOOKUP(B16,'[1]合计 (2)'!$B:$E,4,0)</f>
        <v>中学地理A</v>
      </c>
      <c r="H16" s="21" t="s">
        <v>62</v>
      </c>
      <c r="I16" s="24" t="s">
        <v>82</v>
      </c>
      <c r="J16" s="20">
        <v>14</v>
      </c>
    </row>
    <row r="17" ht="21.95" customHeight="1" spans="1:10">
      <c r="A17" s="11">
        <v>35</v>
      </c>
      <c r="B17" s="11" t="s">
        <v>116</v>
      </c>
      <c r="C17" s="12">
        <v>255</v>
      </c>
      <c r="D17" s="20">
        <v>6209</v>
      </c>
      <c r="E17" s="20" t="s">
        <v>117</v>
      </c>
      <c r="F17" s="20">
        <f>VLOOKUP(B17,'[1]合计 (2)'!$B:$D,3,0)-C17</f>
        <v>0</v>
      </c>
      <c r="G17" s="20" t="str">
        <f>VLOOKUP(B17,'[1]合计 (2)'!$B:$E,4,0)</f>
        <v>中学历史A</v>
      </c>
      <c r="H17" s="21" t="s">
        <v>62</v>
      </c>
      <c r="I17" s="24" t="s">
        <v>82</v>
      </c>
      <c r="J17" s="20">
        <v>15</v>
      </c>
    </row>
    <row r="18" ht="21.95" customHeight="1" spans="1:10">
      <c r="A18" s="11">
        <v>36</v>
      </c>
      <c r="B18" s="11" t="s">
        <v>118</v>
      </c>
      <c r="C18" s="12">
        <v>45</v>
      </c>
      <c r="D18" s="20">
        <v>6210</v>
      </c>
      <c r="E18" s="20" t="s">
        <v>117</v>
      </c>
      <c r="F18" s="20">
        <f>VLOOKUP(B18,'[1]合计 (2)'!$B:$D,3,0)-C18</f>
        <v>0</v>
      </c>
      <c r="G18" s="20" t="str">
        <f>VLOOKUP(B18,'[1]合计 (2)'!$B:$E,4,0)</f>
        <v>中学历史A</v>
      </c>
      <c r="H18" s="21" t="s">
        <v>62</v>
      </c>
      <c r="I18" s="24" t="s">
        <v>82</v>
      </c>
      <c r="J18" s="20">
        <v>16</v>
      </c>
    </row>
    <row r="19" ht="21.95" customHeight="1" spans="1:10">
      <c r="A19" s="11">
        <v>45</v>
      </c>
      <c r="B19" s="11" t="s">
        <v>119</v>
      </c>
      <c r="C19" s="12">
        <v>24</v>
      </c>
      <c r="D19" s="20">
        <v>6304</v>
      </c>
      <c r="E19" s="20" t="s">
        <v>117</v>
      </c>
      <c r="F19" s="20">
        <f>VLOOKUP(B19,'[1]合计 (2)'!$B:$D,3,0)-C19</f>
        <v>0</v>
      </c>
      <c r="G19" s="20" t="str">
        <f>VLOOKUP(B19,'[1]合计 (2)'!$B:$E,4,0)</f>
        <v>中学历史A</v>
      </c>
      <c r="H19" s="21" t="s">
        <v>62</v>
      </c>
      <c r="I19" s="24" t="s">
        <v>82</v>
      </c>
      <c r="J19" s="20">
        <v>17</v>
      </c>
    </row>
    <row r="20" ht="21.95" customHeight="1" spans="1:10">
      <c r="A20" s="11">
        <v>38</v>
      </c>
      <c r="B20" s="11" t="s">
        <v>120</v>
      </c>
      <c r="C20" s="12">
        <v>255</v>
      </c>
      <c r="D20" s="20">
        <v>6212</v>
      </c>
      <c r="E20" s="20" t="s">
        <v>121</v>
      </c>
      <c r="F20" s="20">
        <f>VLOOKUP(B20,'[1]合计 (2)'!$B:$D,3,0)-C20</f>
        <v>0</v>
      </c>
      <c r="G20" s="20" t="str">
        <f>VLOOKUP(B20,'[1]合计 (2)'!$B:$E,4,0)</f>
        <v>中学生物A</v>
      </c>
      <c r="H20" s="21" t="s">
        <v>62</v>
      </c>
      <c r="I20" s="24" t="s">
        <v>82</v>
      </c>
      <c r="J20" s="20">
        <v>18</v>
      </c>
    </row>
    <row r="21" ht="21.95" customHeight="1" spans="1:10">
      <c r="A21" s="11">
        <v>33</v>
      </c>
      <c r="B21" s="11" t="s">
        <v>122</v>
      </c>
      <c r="C21" s="12">
        <v>123</v>
      </c>
      <c r="D21" s="20">
        <v>6207</v>
      </c>
      <c r="E21" s="20" t="s">
        <v>123</v>
      </c>
      <c r="F21" s="20">
        <f>VLOOKUP(B21,'[1]合计 (2)'!$B:$D,3,0)-C21</f>
        <v>0</v>
      </c>
      <c r="G21" s="20" t="str">
        <f>VLOOKUP(B21,'[1]合计 (2)'!$B:$E,4,0)</f>
        <v>中学物理A</v>
      </c>
      <c r="H21" s="21" t="s">
        <v>62</v>
      </c>
      <c r="I21" s="24" t="s">
        <v>82</v>
      </c>
      <c r="J21" s="20">
        <v>19</v>
      </c>
    </row>
    <row r="22" ht="21.95" customHeight="1" spans="1:10">
      <c r="A22" s="11">
        <v>34</v>
      </c>
      <c r="B22" s="11" t="s">
        <v>124</v>
      </c>
      <c r="C22" s="12">
        <v>250</v>
      </c>
      <c r="D22" s="20">
        <v>6208</v>
      </c>
      <c r="E22" s="20" t="s">
        <v>125</v>
      </c>
      <c r="F22" s="20">
        <f>VLOOKUP(B22,'[1]合计 (2)'!$B:$D,3,0)-C22</f>
        <v>0</v>
      </c>
      <c r="G22" s="20" t="str">
        <f>VLOOKUP(B22,'[1]合计 (2)'!$B:$E,4,0)</f>
        <v>中学政治A</v>
      </c>
      <c r="H22" s="21" t="s">
        <v>62</v>
      </c>
      <c r="I22" s="24" t="s">
        <v>82</v>
      </c>
      <c r="J22" s="20">
        <v>20</v>
      </c>
    </row>
    <row r="23" ht="21.95" customHeight="1" spans="1:10">
      <c r="A23" s="11">
        <v>19</v>
      </c>
      <c r="B23" s="11" t="s">
        <v>126</v>
      </c>
      <c r="C23" s="12">
        <v>6</v>
      </c>
      <c r="D23" s="20">
        <v>5206</v>
      </c>
      <c r="E23" s="20" t="s">
        <v>127</v>
      </c>
      <c r="F23" s="20">
        <f>VLOOKUP(B23,'[1]合计 (2)'!$B:$D,3,0)-C23</f>
        <v>0</v>
      </c>
      <c r="G23" s="20" t="str">
        <f>VLOOKUP(B23,'[1]合计 (2)'!$B:$E,4,0)</f>
        <v>中学政治B</v>
      </c>
      <c r="H23" s="21" t="s">
        <v>62</v>
      </c>
      <c r="I23" s="24" t="s">
        <v>82</v>
      </c>
      <c r="J23" s="20">
        <v>21</v>
      </c>
    </row>
    <row r="24" s="1" customFormat="1" ht="21.95" customHeight="1" spans="1:10">
      <c r="A24" s="15"/>
      <c r="B24" s="15" t="s">
        <v>128</v>
      </c>
      <c r="C24" s="12">
        <f>SUM(C3:C23)</f>
        <v>1863</v>
      </c>
      <c r="D24" s="23">
        <f>COUNT(D3:D23)</f>
        <v>21</v>
      </c>
      <c r="E24" s="23"/>
      <c r="F24" s="20">
        <f>VLOOKUP(B24,'[1]合计 (2)'!$B:$D,3,0)-C24</f>
        <v>10701</v>
      </c>
      <c r="G24" s="20"/>
      <c r="H24" s="23"/>
      <c r="I24" s="23"/>
      <c r="J24" s="23"/>
    </row>
  </sheetData>
  <mergeCells count="1">
    <mergeCell ref="A1:J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workbookViewId="0">
      <pane ySplit="2" topLeftCell="A66" activePane="bottomLeft" state="frozen"/>
      <selection/>
      <selection pane="bottomLeft" activeCell="K90" sqref="K90"/>
    </sheetView>
  </sheetViews>
  <sheetFormatPr defaultColWidth="9" defaultRowHeight="13.5"/>
  <cols>
    <col min="1" max="1" width="9.375" style="2" customWidth="1"/>
    <col min="2" max="2" width="12.625" style="2" customWidth="1"/>
    <col min="3" max="3" width="13" style="2" customWidth="1"/>
    <col min="4" max="4" width="11.5" style="3" customWidth="1"/>
    <col min="5" max="5" width="15.75" style="2" customWidth="1"/>
    <col min="6" max="6" width="11.125" style="2" customWidth="1"/>
    <col min="7" max="7" width="15.75" style="2" customWidth="1"/>
    <col min="8" max="8" width="15.125" style="2" customWidth="1"/>
    <col min="10" max="10" width="15.625" customWidth="1"/>
  </cols>
  <sheetData>
    <row r="1" ht="44.1" customHeight="1" spans="1:8">
      <c r="A1" s="4" t="s">
        <v>130</v>
      </c>
      <c r="B1" s="4"/>
      <c r="C1" s="4"/>
      <c r="D1" s="5"/>
      <c r="E1" s="4"/>
      <c r="F1" s="4"/>
      <c r="G1" s="4"/>
      <c r="H1" s="4"/>
    </row>
    <row r="2" ht="18.75" spans="1:10">
      <c r="A2" s="6" t="s">
        <v>1</v>
      </c>
      <c r="B2" s="7" t="s">
        <v>2</v>
      </c>
      <c r="C2" s="7" t="s">
        <v>131</v>
      </c>
      <c r="D2" s="8" t="s">
        <v>3</v>
      </c>
      <c r="E2" s="7" t="s">
        <v>132</v>
      </c>
      <c r="F2" s="7" t="s">
        <v>133</v>
      </c>
      <c r="G2" s="7" t="s">
        <v>134</v>
      </c>
      <c r="H2" s="9" t="s">
        <v>135</v>
      </c>
      <c r="I2" t="s">
        <v>4</v>
      </c>
      <c r="J2" t="s">
        <v>5</v>
      </c>
    </row>
    <row r="3" ht="21.95" customHeight="1" spans="1:10">
      <c r="A3" s="10">
        <v>1</v>
      </c>
      <c r="B3" s="11" t="s">
        <v>19</v>
      </c>
      <c r="C3" s="11">
        <v>577</v>
      </c>
      <c r="D3" s="12">
        <v>513</v>
      </c>
      <c r="E3" s="11">
        <v>64</v>
      </c>
      <c r="F3" s="11">
        <v>14</v>
      </c>
      <c r="G3" s="11">
        <v>577</v>
      </c>
      <c r="H3" s="13">
        <v>0</v>
      </c>
      <c r="I3">
        <v>6001</v>
      </c>
      <c r="J3" t="str">
        <f>VLOOKUP(I3,[2]在编公招!$B$1:$I$65536,8,0)</f>
        <v>学前教育A</v>
      </c>
    </row>
    <row r="4" ht="21.95" customHeight="1" spans="1:10">
      <c r="A4" s="10">
        <v>2</v>
      </c>
      <c r="B4" s="11" t="s">
        <v>21</v>
      </c>
      <c r="C4" s="11">
        <v>108</v>
      </c>
      <c r="D4" s="12">
        <v>63</v>
      </c>
      <c r="E4" s="11">
        <v>45</v>
      </c>
      <c r="F4" s="11">
        <v>25</v>
      </c>
      <c r="G4" s="11">
        <v>108</v>
      </c>
      <c r="H4" s="13">
        <v>0</v>
      </c>
      <c r="I4">
        <v>6002</v>
      </c>
      <c r="J4" t="str">
        <f>VLOOKUP(I4,[2]在编公招!$B$1:$I$65536,8,0)</f>
        <v>学前教育A</v>
      </c>
    </row>
    <row r="5" ht="21.95" customHeight="1" spans="1:10">
      <c r="A5" s="10">
        <v>3</v>
      </c>
      <c r="B5" s="11" t="s">
        <v>92</v>
      </c>
      <c r="C5" s="11">
        <v>1118</v>
      </c>
      <c r="D5" s="12">
        <v>898</v>
      </c>
      <c r="E5" s="11">
        <v>220</v>
      </c>
      <c r="F5" s="11">
        <v>42</v>
      </c>
      <c r="G5" s="11">
        <v>1118</v>
      </c>
      <c r="H5" s="13">
        <v>0</v>
      </c>
      <c r="I5">
        <v>6101</v>
      </c>
      <c r="J5" t="str">
        <f>VLOOKUP(I5,[2]在编公招!$B$1:$I$65536,8,0)</f>
        <v>小学语文A</v>
      </c>
    </row>
    <row r="6" ht="21.95" customHeight="1" spans="1:10">
      <c r="A6" s="10">
        <v>4</v>
      </c>
      <c r="B6" s="11" t="s">
        <v>80</v>
      </c>
      <c r="C6" s="11">
        <v>1039</v>
      </c>
      <c r="D6" s="12">
        <v>886</v>
      </c>
      <c r="E6" s="11">
        <v>153</v>
      </c>
      <c r="F6" s="11">
        <v>25</v>
      </c>
      <c r="G6" s="11">
        <v>1038</v>
      </c>
      <c r="H6" s="13">
        <v>0</v>
      </c>
      <c r="I6">
        <v>6102</v>
      </c>
      <c r="J6" t="str">
        <f>VLOOKUP(I6,[2]在编公招!$B$1:$I$65536,8,0)</f>
        <v>小学语文A</v>
      </c>
    </row>
    <row r="7" ht="21.95" customHeight="1" spans="1:10">
      <c r="A7" s="10">
        <v>5</v>
      </c>
      <c r="B7" s="11" t="s">
        <v>83</v>
      </c>
      <c r="C7" s="11">
        <v>1230</v>
      </c>
      <c r="D7" s="12">
        <v>1064</v>
      </c>
      <c r="E7" s="11">
        <v>166</v>
      </c>
      <c r="F7" s="11">
        <v>56</v>
      </c>
      <c r="G7" s="11">
        <v>1230</v>
      </c>
      <c r="H7" s="13">
        <v>0</v>
      </c>
      <c r="I7">
        <v>6103</v>
      </c>
      <c r="J7" t="str">
        <f>VLOOKUP(I7,[2]在编公招!$B$1:$I$65536,8,0)</f>
        <v>小学语文A</v>
      </c>
    </row>
    <row r="8" ht="21.95" customHeight="1" spans="1:10">
      <c r="A8" s="10">
        <v>6</v>
      </c>
      <c r="B8" s="11" t="s">
        <v>93</v>
      </c>
      <c r="C8" s="11">
        <v>575</v>
      </c>
      <c r="D8" s="12">
        <v>361</v>
      </c>
      <c r="E8" s="11">
        <v>214</v>
      </c>
      <c r="F8" s="11">
        <v>81</v>
      </c>
      <c r="G8" s="11">
        <v>575</v>
      </c>
      <c r="H8" s="13">
        <v>0</v>
      </c>
      <c r="I8">
        <v>6104</v>
      </c>
      <c r="J8" t="str">
        <f>VLOOKUP(I8,[2]在编公招!$B$1:$I$65536,8,0)</f>
        <v>小学语文A</v>
      </c>
    </row>
    <row r="9" ht="21.95" customHeight="1" spans="1:10">
      <c r="A9" s="10">
        <v>7</v>
      </c>
      <c r="B9" s="11" t="s">
        <v>94</v>
      </c>
      <c r="C9" s="11">
        <v>509</v>
      </c>
      <c r="D9" s="12">
        <v>353</v>
      </c>
      <c r="E9" s="11">
        <v>156</v>
      </c>
      <c r="F9" s="11">
        <v>93</v>
      </c>
      <c r="G9" s="11">
        <v>509</v>
      </c>
      <c r="H9" s="13">
        <v>0</v>
      </c>
      <c r="I9">
        <v>6105</v>
      </c>
      <c r="J9" t="str">
        <f>VLOOKUP(I9,[2]在编公招!$B$1:$I$65536,8,0)</f>
        <v>小学语文A</v>
      </c>
    </row>
    <row r="10" ht="21.95" customHeight="1" spans="1:10">
      <c r="A10" s="10">
        <v>8</v>
      </c>
      <c r="B10" s="11" t="s">
        <v>60</v>
      </c>
      <c r="C10" s="11">
        <v>1369</v>
      </c>
      <c r="D10" s="12">
        <v>820</v>
      </c>
      <c r="E10" s="11">
        <v>549</v>
      </c>
      <c r="F10" s="11">
        <v>72</v>
      </c>
      <c r="G10" s="11">
        <v>1369</v>
      </c>
      <c r="H10" s="13">
        <v>0</v>
      </c>
      <c r="I10">
        <v>6106</v>
      </c>
      <c r="J10" t="str">
        <f>VLOOKUP(I10,[2]在编公招!$B$1:$I$65536,8,0)</f>
        <v>小学数学A</v>
      </c>
    </row>
    <row r="11" ht="21.95" customHeight="1" spans="1:10">
      <c r="A11" s="10">
        <v>9</v>
      </c>
      <c r="B11" s="11" t="s">
        <v>63</v>
      </c>
      <c r="C11" s="11">
        <v>392</v>
      </c>
      <c r="D11" s="12">
        <v>170</v>
      </c>
      <c r="E11" s="11">
        <v>222</v>
      </c>
      <c r="F11" s="11">
        <v>41</v>
      </c>
      <c r="G11" s="11">
        <v>392</v>
      </c>
      <c r="H11" s="13">
        <v>0</v>
      </c>
      <c r="I11">
        <v>6107</v>
      </c>
      <c r="J11" t="str">
        <f>VLOOKUP(I11,[2]在编公招!$B$1:$I$65536,8,0)</f>
        <v>小学数学A</v>
      </c>
    </row>
    <row r="12" ht="21.95" customHeight="1" spans="1:10">
      <c r="A12" s="10">
        <v>10</v>
      </c>
      <c r="B12" s="11" t="s">
        <v>49</v>
      </c>
      <c r="C12" s="11">
        <v>1176</v>
      </c>
      <c r="D12" s="12">
        <v>1026</v>
      </c>
      <c r="E12" s="11">
        <v>150</v>
      </c>
      <c r="F12" s="11">
        <v>20</v>
      </c>
      <c r="G12" s="11">
        <v>1176</v>
      </c>
      <c r="H12" s="13">
        <v>0</v>
      </c>
      <c r="I12">
        <v>6108</v>
      </c>
      <c r="J12" t="str">
        <f>VLOOKUP(I12,[2]在编公招!$B$1:$I$65536,8,0)</f>
        <v>小学英语A</v>
      </c>
    </row>
    <row r="13" ht="21.95" customHeight="1" spans="1:10">
      <c r="A13" s="10">
        <v>11</v>
      </c>
      <c r="B13" s="11" t="s">
        <v>52</v>
      </c>
      <c r="C13" s="11">
        <v>116</v>
      </c>
      <c r="D13" s="12">
        <v>63</v>
      </c>
      <c r="E13" s="11">
        <v>53</v>
      </c>
      <c r="F13" s="11">
        <v>9</v>
      </c>
      <c r="G13" s="11">
        <v>116</v>
      </c>
      <c r="H13" s="13">
        <v>0</v>
      </c>
      <c r="I13">
        <v>6109</v>
      </c>
      <c r="J13" t="str">
        <f>VLOOKUP(I13,[2]在编公招!$B$1:$I$65536,8,0)</f>
        <v>小学英语A</v>
      </c>
    </row>
    <row r="14" ht="21.95" customHeight="1" spans="1:10">
      <c r="A14" s="10">
        <v>12</v>
      </c>
      <c r="B14" s="11" t="s">
        <v>41</v>
      </c>
      <c r="C14" s="11">
        <v>509</v>
      </c>
      <c r="D14" s="12">
        <v>311</v>
      </c>
      <c r="E14" s="11">
        <v>198</v>
      </c>
      <c r="F14" s="11">
        <v>15</v>
      </c>
      <c r="G14" s="11">
        <v>509</v>
      </c>
      <c r="H14" s="13">
        <v>0</v>
      </c>
      <c r="I14">
        <v>6110</v>
      </c>
      <c r="J14" t="str">
        <f>VLOOKUP(I14,[2]在编公招!$B$1:$I$65536,8,0)</f>
        <v>中小学音乐A</v>
      </c>
    </row>
    <row r="15" ht="21.95" customHeight="1" spans="1:10">
      <c r="A15" s="10">
        <v>13</v>
      </c>
      <c r="B15" s="11" t="s">
        <v>43</v>
      </c>
      <c r="C15" s="11">
        <v>136</v>
      </c>
      <c r="D15" s="12">
        <v>46</v>
      </c>
      <c r="E15" s="11">
        <v>90</v>
      </c>
      <c r="F15" s="11">
        <v>24</v>
      </c>
      <c r="G15" s="11">
        <v>136</v>
      </c>
      <c r="H15" s="13">
        <v>0</v>
      </c>
      <c r="I15">
        <v>6111</v>
      </c>
      <c r="J15" t="str">
        <f>VLOOKUP(I15,[2]在编公招!$B$1:$I$65536,8,0)</f>
        <v>中小学音乐A</v>
      </c>
    </row>
    <row r="16" ht="21.95" customHeight="1" spans="1:10">
      <c r="A16" s="10">
        <v>14</v>
      </c>
      <c r="B16" s="11" t="s">
        <v>99</v>
      </c>
      <c r="C16" s="11">
        <v>77</v>
      </c>
      <c r="D16" s="12">
        <v>35</v>
      </c>
      <c r="E16" s="11">
        <v>42</v>
      </c>
      <c r="F16" s="11">
        <v>11</v>
      </c>
      <c r="G16" s="11">
        <v>77</v>
      </c>
      <c r="H16" s="13">
        <v>0</v>
      </c>
      <c r="I16">
        <v>6112</v>
      </c>
      <c r="J16" t="str">
        <f>VLOOKUP(I16,[2]在编公招!$B$1:$I$65536,8,0)</f>
        <v>中小学体育A</v>
      </c>
    </row>
    <row r="17" ht="21.95" customHeight="1" spans="1:10">
      <c r="A17" s="10">
        <v>15</v>
      </c>
      <c r="B17" s="11" t="s">
        <v>101</v>
      </c>
      <c r="C17" s="11">
        <v>110</v>
      </c>
      <c r="D17" s="12">
        <v>73</v>
      </c>
      <c r="E17" s="11">
        <v>37</v>
      </c>
      <c r="F17" s="11">
        <v>7</v>
      </c>
      <c r="G17" s="11">
        <v>110</v>
      </c>
      <c r="H17" s="13">
        <v>0</v>
      </c>
      <c r="I17">
        <v>6113</v>
      </c>
      <c r="J17" t="str">
        <f>VLOOKUP(I17,[2]在编公招!$B$1:$I$65536,8,0)</f>
        <v>中小学体育A</v>
      </c>
    </row>
    <row r="18" ht="21.95" customHeight="1" spans="1:10">
      <c r="A18" s="10">
        <v>16</v>
      </c>
      <c r="B18" s="11" t="s">
        <v>102</v>
      </c>
      <c r="C18" s="11">
        <v>284</v>
      </c>
      <c r="D18" s="12">
        <v>54</v>
      </c>
      <c r="E18" s="11">
        <v>230</v>
      </c>
      <c r="F18" s="11">
        <v>18</v>
      </c>
      <c r="G18" s="11">
        <v>284</v>
      </c>
      <c r="H18" s="13">
        <v>0</v>
      </c>
      <c r="I18">
        <v>6114</v>
      </c>
      <c r="J18" t="str">
        <f>VLOOKUP(I18,[2]在编公招!$B$1:$I$65536,8,0)</f>
        <v>中小学体育A</v>
      </c>
    </row>
    <row r="19" ht="21.95" customHeight="1" spans="1:10">
      <c r="A19" s="10">
        <v>17</v>
      </c>
      <c r="B19" s="11" t="s">
        <v>103</v>
      </c>
      <c r="C19" s="11">
        <v>69</v>
      </c>
      <c r="D19" s="12">
        <v>26</v>
      </c>
      <c r="E19" s="11">
        <v>43</v>
      </c>
      <c r="F19" s="11">
        <v>9</v>
      </c>
      <c r="G19" s="11">
        <v>69</v>
      </c>
      <c r="H19" s="13">
        <v>0</v>
      </c>
      <c r="I19">
        <v>6115</v>
      </c>
      <c r="J19" t="str">
        <f>VLOOKUP(I19,[2]在编公招!$B$1:$I$65536,8,0)</f>
        <v>中小学体育A</v>
      </c>
    </row>
    <row r="20" ht="21.95" customHeight="1" spans="1:10">
      <c r="A20" s="10">
        <v>18</v>
      </c>
      <c r="B20" s="11" t="s">
        <v>104</v>
      </c>
      <c r="C20" s="11">
        <v>39</v>
      </c>
      <c r="D20" s="12">
        <v>17</v>
      </c>
      <c r="E20" s="11">
        <v>22</v>
      </c>
      <c r="F20" s="11">
        <v>15</v>
      </c>
      <c r="G20" s="11">
        <v>39</v>
      </c>
      <c r="H20" s="13">
        <v>0</v>
      </c>
      <c r="I20">
        <v>6116</v>
      </c>
      <c r="J20" t="str">
        <f>VLOOKUP(I20,[2]在编公招!$B$1:$I$65536,8,0)</f>
        <v>中小学体育A</v>
      </c>
    </row>
    <row r="21" ht="21.95" customHeight="1" spans="1:10">
      <c r="A21" s="10">
        <v>19</v>
      </c>
      <c r="B21" s="11" t="s">
        <v>105</v>
      </c>
      <c r="C21" s="11">
        <v>107</v>
      </c>
      <c r="D21" s="12">
        <v>27</v>
      </c>
      <c r="E21" s="11">
        <v>80</v>
      </c>
      <c r="F21" s="11">
        <v>19</v>
      </c>
      <c r="G21" s="11">
        <v>107</v>
      </c>
      <c r="H21" s="13">
        <v>0</v>
      </c>
      <c r="I21">
        <v>6117</v>
      </c>
      <c r="J21" t="str">
        <f>VLOOKUP(I21,[2]在编公招!$B$1:$I$65536,8,0)</f>
        <v>中小学体育A</v>
      </c>
    </row>
    <row r="22" ht="21.95" customHeight="1" spans="1:10">
      <c r="A22" s="10">
        <v>20</v>
      </c>
      <c r="B22" s="11" t="s">
        <v>34</v>
      </c>
      <c r="C22" s="11">
        <v>544</v>
      </c>
      <c r="D22" s="12">
        <v>323</v>
      </c>
      <c r="E22" s="11">
        <v>221</v>
      </c>
      <c r="F22" s="11">
        <v>24</v>
      </c>
      <c r="G22" s="11">
        <v>544</v>
      </c>
      <c r="H22" s="13">
        <v>0</v>
      </c>
      <c r="I22">
        <v>6118</v>
      </c>
      <c r="J22" t="str">
        <f>VLOOKUP(I22,[2]在编公招!$B$1:$I$65536,8,0)</f>
        <v>中小学美术A</v>
      </c>
    </row>
    <row r="23" ht="21.95" customHeight="1" spans="1:10">
      <c r="A23" s="10">
        <v>21</v>
      </c>
      <c r="B23" s="11" t="s">
        <v>36</v>
      </c>
      <c r="C23" s="11">
        <v>124</v>
      </c>
      <c r="D23" s="12">
        <v>45</v>
      </c>
      <c r="E23" s="11">
        <v>79</v>
      </c>
      <c r="F23" s="11">
        <v>6</v>
      </c>
      <c r="G23" s="11">
        <v>124</v>
      </c>
      <c r="H23" s="13">
        <v>0</v>
      </c>
      <c r="I23">
        <v>6119</v>
      </c>
      <c r="J23" t="str">
        <f>VLOOKUP(I23,[2]在编公招!$B$1:$I$65536,8,0)</f>
        <v>中小学美术A</v>
      </c>
    </row>
    <row r="24" ht="21.95" customHeight="1" spans="1:10">
      <c r="A24" s="10">
        <v>22</v>
      </c>
      <c r="B24" s="11" t="s">
        <v>17</v>
      </c>
      <c r="C24" s="11">
        <v>676</v>
      </c>
      <c r="D24" s="12">
        <v>563</v>
      </c>
      <c r="E24" s="11">
        <v>113</v>
      </c>
      <c r="F24" s="11">
        <v>12</v>
      </c>
      <c r="G24" s="11">
        <v>676</v>
      </c>
      <c r="H24" s="13">
        <v>0</v>
      </c>
      <c r="I24">
        <v>6120</v>
      </c>
      <c r="J24" t="str">
        <f>VLOOKUP(I24,[2]在编公招!$B$1:$I$65536,8,0)</f>
        <v>科学教育A</v>
      </c>
    </row>
    <row r="25" ht="21.95" customHeight="1" spans="1:10">
      <c r="A25" s="10">
        <v>23</v>
      </c>
      <c r="B25" s="11" t="s">
        <v>67</v>
      </c>
      <c r="C25" s="11">
        <v>141</v>
      </c>
      <c r="D25" s="12">
        <v>48</v>
      </c>
      <c r="E25" s="11">
        <v>93</v>
      </c>
      <c r="F25" s="11">
        <v>10</v>
      </c>
      <c r="G25" s="11">
        <v>141</v>
      </c>
      <c r="H25" s="13">
        <v>0</v>
      </c>
      <c r="I25">
        <v>6121</v>
      </c>
      <c r="J25" t="str">
        <f>VLOOKUP(I25,[2]在编公招!$B$1:$I$65536,8,0)</f>
        <v>中小学信息技术A</v>
      </c>
    </row>
    <row r="26" ht="21.95" customHeight="1" spans="1:10">
      <c r="A26" s="10">
        <v>24</v>
      </c>
      <c r="B26" s="11" t="s">
        <v>69</v>
      </c>
      <c r="C26" s="11">
        <v>67</v>
      </c>
      <c r="D26" s="12">
        <v>15</v>
      </c>
      <c r="E26" s="11">
        <v>52</v>
      </c>
      <c r="F26" s="11">
        <v>14</v>
      </c>
      <c r="G26" s="11">
        <v>67</v>
      </c>
      <c r="H26" s="13">
        <v>0</v>
      </c>
      <c r="I26">
        <v>6122</v>
      </c>
      <c r="J26" t="str">
        <f>VLOOKUP(I26,[2]在编公招!$B$1:$I$65536,8,0)</f>
        <v>中小学信息技术A</v>
      </c>
    </row>
    <row r="27" ht="21.95" customHeight="1" spans="1:10">
      <c r="A27" s="10">
        <v>25</v>
      </c>
      <c r="B27" s="11" t="s">
        <v>110</v>
      </c>
      <c r="C27" s="11">
        <v>238</v>
      </c>
      <c r="D27" s="12">
        <v>202</v>
      </c>
      <c r="E27" s="11">
        <v>36</v>
      </c>
      <c r="F27" s="11">
        <v>12</v>
      </c>
      <c r="G27" s="11">
        <v>238</v>
      </c>
      <c r="H27" s="13">
        <v>0</v>
      </c>
      <c r="I27">
        <v>6123</v>
      </c>
      <c r="J27" t="str">
        <f>VLOOKUP(I27,[2]在编公招!$B$1:$I$65536,8,0)</f>
        <v>中小学心理学A</v>
      </c>
    </row>
    <row r="28" ht="21.95" customHeight="1" spans="1:10">
      <c r="A28" s="10">
        <v>26</v>
      </c>
      <c r="B28" s="11" t="s">
        <v>112</v>
      </c>
      <c r="C28" s="11">
        <v>37</v>
      </c>
      <c r="D28" s="12">
        <v>25</v>
      </c>
      <c r="E28" s="11">
        <v>12</v>
      </c>
      <c r="F28" s="11">
        <v>1</v>
      </c>
      <c r="G28" s="11">
        <v>37</v>
      </c>
      <c r="H28" s="13">
        <v>0</v>
      </c>
      <c r="I28">
        <v>6124</v>
      </c>
      <c r="J28" t="str">
        <f>VLOOKUP(I28,[2]在编公招!$B$1:$I$65536,8,0)</f>
        <v>中小学心理学A</v>
      </c>
    </row>
    <row r="29" ht="21.95" customHeight="1" spans="1:10">
      <c r="A29" s="10">
        <v>27</v>
      </c>
      <c r="B29" s="11" t="s">
        <v>95</v>
      </c>
      <c r="C29" s="11">
        <v>582</v>
      </c>
      <c r="D29" s="12">
        <v>522</v>
      </c>
      <c r="E29" s="11">
        <v>60</v>
      </c>
      <c r="F29" s="11">
        <v>11</v>
      </c>
      <c r="G29" s="11">
        <v>582</v>
      </c>
      <c r="H29" s="13">
        <v>0</v>
      </c>
      <c r="I29">
        <v>6201</v>
      </c>
      <c r="J29" t="str">
        <f>VLOOKUP(I29,[2]在编公招!$B$1:$I$65536,8,0)</f>
        <v>中学语文A</v>
      </c>
    </row>
    <row r="30" ht="21.95" customHeight="1" spans="1:10">
      <c r="A30" s="10">
        <v>28</v>
      </c>
      <c r="B30" s="11" t="s">
        <v>96</v>
      </c>
      <c r="C30" s="11">
        <v>317</v>
      </c>
      <c r="D30" s="12">
        <v>218</v>
      </c>
      <c r="E30" s="11">
        <v>99</v>
      </c>
      <c r="F30" s="11">
        <v>70</v>
      </c>
      <c r="G30" s="11">
        <v>317</v>
      </c>
      <c r="H30" s="13">
        <v>0</v>
      </c>
      <c r="I30">
        <v>6202</v>
      </c>
      <c r="J30" t="str">
        <f>VLOOKUP(I30,[2]在编公招!$B$1:$I$65536,8,0)</f>
        <v>中学语文A</v>
      </c>
    </row>
    <row r="31" ht="21.95" customHeight="1" spans="1:10">
      <c r="A31" s="10">
        <v>29</v>
      </c>
      <c r="B31" s="11" t="s">
        <v>72</v>
      </c>
      <c r="C31" s="11">
        <v>453</v>
      </c>
      <c r="D31" s="12">
        <v>353</v>
      </c>
      <c r="E31" s="11">
        <v>100</v>
      </c>
      <c r="F31" s="11">
        <v>15</v>
      </c>
      <c r="G31" s="11">
        <v>453</v>
      </c>
      <c r="H31" s="13">
        <v>0</v>
      </c>
      <c r="I31">
        <v>6203</v>
      </c>
      <c r="J31" t="str">
        <f>VLOOKUP(I31,[2]在编公招!$B$1:$I$65536,8,0)</f>
        <v>中学数学A</v>
      </c>
    </row>
    <row r="32" ht="21.95" customHeight="1" spans="1:10">
      <c r="A32" s="10">
        <v>30</v>
      </c>
      <c r="B32" s="11" t="s">
        <v>74</v>
      </c>
      <c r="C32" s="11">
        <v>160</v>
      </c>
      <c r="D32" s="12">
        <v>85</v>
      </c>
      <c r="E32" s="11">
        <v>75</v>
      </c>
      <c r="F32" s="11">
        <v>36</v>
      </c>
      <c r="G32" s="11">
        <v>160</v>
      </c>
      <c r="H32" s="13">
        <v>0</v>
      </c>
      <c r="I32">
        <v>6204</v>
      </c>
      <c r="J32" t="str">
        <f>VLOOKUP(I32,[2]在编公招!$B$1:$I$65536,8,0)</f>
        <v>中学数学A</v>
      </c>
    </row>
    <row r="33" ht="21.95" customHeight="1" spans="1:10">
      <c r="A33" s="10">
        <v>31</v>
      </c>
      <c r="B33" s="11" t="s">
        <v>55</v>
      </c>
      <c r="C33" s="11">
        <v>1420</v>
      </c>
      <c r="D33" s="12">
        <v>1216</v>
      </c>
      <c r="E33" s="11">
        <v>204</v>
      </c>
      <c r="F33" s="11">
        <v>39</v>
      </c>
      <c r="G33" s="11">
        <v>1419</v>
      </c>
      <c r="H33" s="13">
        <v>0</v>
      </c>
      <c r="I33">
        <v>6205</v>
      </c>
      <c r="J33" t="str">
        <f>VLOOKUP(I33,[2]在编公招!$B$1:$I$65536,8,0)</f>
        <v>中学英语A</v>
      </c>
    </row>
    <row r="34" ht="21.95" customHeight="1" spans="1:10">
      <c r="A34" s="10">
        <v>32</v>
      </c>
      <c r="B34" s="11" t="s">
        <v>79</v>
      </c>
      <c r="C34" s="11">
        <v>462</v>
      </c>
      <c r="D34" s="12">
        <v>288</v>
      </c>
      <c r="E34" s="11">
        <v>174</v>
      </c>
      <c r="F34" s="11">
        <v>82</v>
      </c>
      <c r="G34" s="11">
        <v>462</v>
      </c>
      <c r="H34" s="13">
        <v>0</v>
      </c>
      <c r="I34">
        <v>6206</v>
      </c>
      <c r="J34" t="str">
        <f>VLOOKUP(I34,[2]在编公招!$B$1:$I$65536,8,0)</f>
        <v>中学英语A</v>
      </c>
    </row>
    <row r="35" ht="21.95" customHeight="1" spans="1:10">
      <c r="A35" s="10">
        <v>33</v>
      </c>
      <c r="B35" s="11" t="s">
        <v>122</v>
      </c>
      <c r="C35" s="11">
        <v>164</v>
      </c>
      <c r="D35" s="12">
        <v>123</v>
      </c>
      <c r="E35" s="11">
        <v>41</v>
      </c>
      <c r="F35" s="11">
        <v>12</v>
      </c>
      <c r="G35" s="11">
        <v>164</v>
      </c>
      <c r="H35" s="13">
        <v>0</v>
      </c>
      <c r="I35">
        <v>6207</v>
      </c>
      <c r="J35" t="str">
        <f>VLOOKUP(I35,[2]在编公招!$B$1:$I$65536,8,0)</f>
        <v>中学物理A</v>
      </c>
    </row>
    <row r="36" ht="21.95" customHeight="1" spans="1:10">
      <c r="A36" s="10">
        <v>34</v>
      </c>
      <c r="B36" s="11" t="s">
        <v>124</v>
      </c>
      <c r="C36" s="11">
        <v>317</v>
      </c>
      <c r="D36" s="12">
        <v>250</v>
      </c>
      <c r="E36" s="11">
        <v>67</v>
      </c>
      <c r="F36" s="11">
        <v>5</v>
      </c>
      <c r="G36" s="11">
        <v>317</v>
      </c>
      <c r="H36" s="13">
        <v>0</v>
      </c>
      <c r="I36">
        <v>6208</v>
      </c>
      <c r="J36" t="str">
        <f>VLOOKUP(I36,[2]在编公招!$B$1:$I$65536,8,0)</f>
        <v>中学政治A</v>
      </c>
    </row>
    <row r="37" ht="21.95" customHeight="1" spans="1:10">
      <c r="A37" s="10">
        <v>35</v>
      </c>
      <c r="B37" s="11" t="s">
        <v>116</v>
      </c>
      <c r="C37" s="11">
        <v>304</v>
      </c>
      <c r="D37" s="12">
        <v>255</v>
      </c>
      <c r="E37" s="11">
        <v>49</v>
      </c>
      <c r="F37" s="11">
        <v>8</v>
      </c>
      <c r="G37" s="11">
        <v>304</v>
      </c>
      <c r="H37" s="13">
        <v>0</v>
      </c>
      <c r="I37">
        <v>6209</v>
      </c>
      <c r="J37" t="str">
        <f>VLOOKUP(I37,[2]在编公招!$B$1:$I$65536,8,0)</f>
        <v>中学历史A</v>
      </c>
    </row>
    <row r="38" ht="21.95" customHeight="1" spans="1:10">
      <c r="A38" s="10">
        <v>36</v>
      </c>
      <c r="B38" s="11" t="s">
        <v>118</v>
      </c>
      <c r="C38" s="11">
        <v>82</v>
      </c>
      <c r="D38" s="12">
        <v>45</v>
      </c>
      <c r="E38" s="11">
        <v>37</v>
      </c>
      <c r="F38" s="11">
        <v>19</v>
      </c>
      <c r="G38" s="11">
        <v>82</v>
      </c>
      <c r="H38" s="13">
        <v>0</v>
      </c>
      <c r="I38">
        <v>6210</v>
      </c>
      <c r="J38" t="str">
        <f>VLOOKUP(I38,[2]在编公招!$B$1:$I$65536,8,0)</f>
        <v>中学历史A</v>
      </c>
    </row>
    <row r="39" ht="21.95" customHeight="1" spans="1:10">
      <c r="A39" s="10">
        <v>37</v>
      </c>
      <c r="B39" s="11" t="s">
        <v>114</v>
      </c>
      <c r="C39" s="11">
        <v>338</v>
      </c>
      <c r="D39" s="12">
        <v>272</v>
      </c>
      <c r="E39" s="11">
        <v>66</v>
      </c>
      <c r="F39" s="11">
        <v>10</v>
      </c>
      <c r="G39" s="11">
        <v>338</v>
      </c>
      <c r="H39" s="13">
        <v>0</v>
      </c>
      <c r="I39">
        <v>6211</v>
      </c>
      <c r="J39" t="str">
        <f>VLOOKUP(I39,[2]在编公招!$B$1:$I$65536,8,0)</f>
        <v>中学地理A</v>
      </c>
    </row>
    <row r="40" ht="21.95" customHeight="1" spans="1:10">
      <c r="A40" s="10">
        <v>38</v>
      </c>
      <c r="B40" s="11" t="s">
        <v>120</v>
      </c>
      <c r="C40" s="11">
        <v>302</v>
      </c>
      <c r="D40" s="12">
        <v>255</v>
      </c>
      <c r="E40" s="11">
        <v>47</v>
      </c>
      <c r="F40" s="11">
        <v>10</v>
      </c>
      <c r="G40" s="11">
        <v>302</v>
      </c>
      <c r="H40" s="13">
        <v>0</v>
      </c>
      <c r="I40">
        <v>6212</v>
      </c>
      <c r="J40" t="str">
        <f>VLOOKUP(I40,[2]在编公招!$B$1:$I$65536,8,0)</f>
        <v>中学生物A</v>
      </c>
    </row>
    <row r="41" ht="21.95" customHeight="1" spans="1:10">
      <c r="A41" s="10">
        <v>39</v>
      </c>
      <c r="B41" s="11" t="s">
        <v>106</v>
      </c>
      <c r="C41" s="11">
        <v>136</v>
      </c>
      <c r="D41" s="12">
        <v>85</v>
      </c>
      <c r="E41" s="11">
        <v>51</v>
      </c>
      <c r="F41" s="11">
        <v>24</v>
      </c>
      <c r="G41" s="11">
        <v>136</v>
      </c>
      <c r="H41" s="13">
        <v>0</v>
      </c>
      <c r="I41">
        <v>6213</v>
      </c>
      <c r="J41" t="str">
        <f>VLOOKUP(I41,[2]在编公招!$B$1:$I$65536,8,0)</f>
        <v>中小学体育A</v>
      </c>
    </row>
    <row r="42" ht="21.95" customHeight="1" spans="1:10">
      <c r="A42" s="10">
        <v>40</v>
      </c>
      <c r="B42" s="11" t="s">
        <v>37</v>
      </c>
      <c r="C42" s="11">
        <v>169</v>
      </c>
      <c r="D42" s="12">
        <v>106</v>
      </c>
      <c r="E42" s="11">
        <v>63</v>
      </c>
      <c r="F42" s="11">
        <v>9</v>
      </c>
      <c r="G42" s="11">
        <v>169</v>
      </c>
      <c r="H42" s="13">
        <v>0</v>
      </c>
      <c r="I42">
        <v>6214</v>
      </c>
      <c r="J42" t="str">
        <f>VLOOKUP(I42,[2]在编公招!$B$1:$I$65536,8,0)</f>
        <v>中小学美术A</v>
      </c>
    </row>
    <row r="43" ht="21.95" customHeight="1" spans="1:10">
      <c r="A43" s="10">
        <v>41</v>
      </c>
      <c r="B43" s="11" t="s">
        <v>113</v>
      </c>
      <c r="C43" s="11">
        <v>80</v>
      </c>
      <c r="D43" s="12">
        <v>69</v>
      </c>
      <c r="E43" s="11">
        <v>11</v>
      </c>
      <c r="F43" s="11">
        <v>1</v>
      </c>
      <c r="G43" s="11">
        <v>80</v>
      </c>
      <c r="H43" s="13">
        <v>0</v>
      </c>
      <c r="I43">
        <v>6215</v>
      </c>
      <c r="J43" t="str">
        <f>VLOOKUP(I43,[2]在编公招!$B$1:$I$65536,8,0)</f>
        <v>中小学心理学A</v>
      </c>
    </row>
    <row r="44" ht="21.95" customHeight="1" spans="1:10">
      <c r="A44" s="10">
        <v>42</v>
      </c>
      <c r="B44" s="11" t="s">
        <v>88</v>
      </c>
      <c r="C44" s="11">
        <v>21</v>
      </c>
      <c r="D44" s="12">
        <v>16</v>
      </c>
      <c r="E44" s="11">
        <v>5</v>
      </c>
      <c r="F44" s="11">
        <v>1</v>
      </c>
      <c r="G44" s="11">
        <v>21</v>
      </c>
      <c r="H44" s="13">
        <v>0</v>
      </c>
      <c r="I44">
        <v>6301</v>
      </c>
      <c r="J44" t="str">
        <f>VLOOKUP(I44,[2]在编公招!$B$1:$I$65536,8,0)</f>
        <v>中学语文A</v>
      </c>
    </row>
    <row r="45" ht="21.95" customHeight="1" spans="1:10">
      <c r="A45" s="10">
        <v>43</v>
      </c>
      <c r="B45" s="11" t="s">
        <v>75</v>
      </c>
      <c r="C45" s="11">
        <v>31</v>
      </c>
      <c r="D45" s="12">
        <v>28</v>
      </c>
      <c r="E45" s="11">
        <v>3</v>
      </c>
      <c r="F45" s="11">
        <v>3</v>
      </c>
      <c r="G45" s="11">
        <v>31</v>
      </c>
      <c r="H45" s="13">
        <v>0</v>
      </c>
      <c r="I45">
        <v>6302</v>
      </c>
      <c r="J45" t="str">
        <f>VLOOKUP(I45,[2]在编公招!$B$1:$I$65536,8,0)</f>
        <v>中学数学A</v>
      </c>
    </row>
    <row r="46" ht="21.95" customHeight="1" spans="1:10">
      <c r="A46" s="10">
        <v>44</v>
      </c>
      <c r="B46" s="11" t="s">
        <v>57</v>
      </c>
      <c r="C46" s="11">
        <v>67</v>
      </c>
      <c r="D46" s="12">
        <v>59</v>
      </c>
      <c r="E46" s="11">
        <v>8</v>
      </c>
      <c r="F46" s="11">
        <v>1</v>
      </c>
      <c r="G46" s="11">
        <v>67</v>
      </c>
      <c r="H46" s="13">
        <v>0</v>
      </c>
      <c r="I46">
        <v>6303</v>
      </c>
      <c r="J46" t="str">
        <f>VLOOKUP(I46,[2]在编公招!$B$1:$I$65536,8,0)</f>
        <v>中学英语A</v>
      </c>
    </row>
    <row r="47" ht="21.95" customHeight="1" spans="1:10">
      <c r="A47" s="10">
        <v>45</v>
      </c>
      <c r="B47" s="11" t="s">
        <v>119</v>
      </c>
      <c r="C47" s="11">
        <v>24</v>
      </c>
      <c r="D47" s="12">
        <v>24</v>
      </c>
      <c r="E47" s="11">
        <v>0</v>
      </c>
      <c r="F47" s="11">
        <v>3</v>
      </c>
      <c r="G47" s="11">
        <v>24</v>
      </c>
      <c r="H47" s="13">
        <v>0</v>
      </c>
      <c r="I47">
        <v>6304</v>
      </c>
      <c r="J47" t="str">
        <f>VLOOKUP(I47,[2]在编公招!$B$1:$I$65536,8,0)</f>
        <v>中学历史A</v>
      </c>
    </row>
    <row r="48" ht="21.95" customHeight="1" spans="1:10">
      <c r="A48" s="10">
        <v>46</v>
      </c>
      <c r="B48" s="11" t="s">
        <v>24</v>
      </c>
      <c r="C48" s="11">
        <v>16</v>
      </c>
      <c r="D48" s="12">
        <v>10</v>
      </c>
      <c r="E48" s="11">
        <v>6</v>
      </c>
      <c r="F48" s="11">
        <v>1</v>
      </c>
      <c r="G48" s="11">
        <v>16</v>
      </c>
      <c r="H48" s="13">
        <v>0</v>
      </c>
      <c r="I48">
        <v>6305</v>
      </c>
      <c r="J48" t="str">
        <f>VLOOKUP(I48,[2]在编公招!$B$1:$I$65536,8,0)</f>
        <v>职高电子A</v>
      </c>
    </row>
    <row r="49" ht="21.95" customHeight="1" spans="1:10">
      <c r="A49" s="10">
        <v>47</v>
      </c>
      <c r="B49" s="11" t="s">
        <v>28</v>
      </c>
      <c r="C49" s="11">
        <v>8</v>
      </c>
      <c r="D49" s="12">
        <v>7</v>
      </c>
      <c r="E49" s="11">
        <v>1</v>
      </c>
      <c r="F49" s="11">
        <v>0</v>
      </c>
      <c r="G49" s="11">
        <v>8</v>
      </c>
      <c r="H49" s="13">
        <v>0</v>
      </c>
      <c r="I49">
        <v>6306</v>
      </c>
      <c r="J49" t="str">
        <f>VLOOKUP(I49,[2]在编公招!$B$1:$I$65536,8,0)</f>
        <v>职高汽车A</v>
      </c>
    </row>
    <row r="50" ht="21.95" customHeight="1" spans="1:10">
      <c r="A50" s="10">
        <v>48</v>
      </c>
      <c r="B50" s="11" t="s">
        <v>26</v>
      </c>
      <c r="C50" s="11">
        <v>3</v>
      </c>
      <c r="D50" s="12">
        <v>3</v>
      </c>
      <c r="E50" s="11">
        <v>0</v>
      </c>
      <c r="F50" s="11">
        <v>0</v>
      </c>
      <c r="G50" s="11">
        <v>3</v>
      </c>
      <c r="H50" s="13">
        <v>0</v>
      </c>
      <c r="I50">
        <v>6307</v>
      </c>
      <c r="J50" t="str">
        <f>VLOOKUP(I50,[2]在编公招!$B$1:$I$65536,8,0)</f>
        <v>职高家政A</v>
      </c>
    </row>
    <row r="51" ht="21.95" customHeight="1" spans="1:10">
      <c r="A51" s="10">
        <v>1</v>
      </c>
      <c r="B51" s="11" t="s">
        <v>11</v>
      </c>
      <c r="C51" s="11">
        <v>14</v>
      </c>
      <c r="D51" s="12">
        <v>10</v>
      </c>
      <c r="E51" s="11">
        <v>4</v>
      </c>
      <c r="F51" s="11">
        <v>3</v>
      </c>
      <c r="G51" s="11">
        <v>14</v>
      </c>
      <c r="H51" s="13">
        <v>0</v>
      </c>
      <c r="I51">
        <v>5001</v>
      </c>
      <c r="J51" t="str">
        <f>VLOOKUP(I51,[3]在编骨干!$B$1:$J$65536,9,0)</f>
        <v>教育教学管理B</v>
      </c>
    </row>
    <row r="52" ht="21.95" customHeight="1" spans="1:10">
      <c r="A52" s="10">
        <v>2</v>
      </c>
      <c r="B52" s="11" t="s">
        <v>22</v>
      </c>
      <c r="C52" s="11">
        <v>24</v>
      </c>
      <c r="D52" s="12">
        <v>13</v>
      </c>
      <c r="E52" s="11">
        <v>11</v>
      </c>
      <c r="F52" s="11">
        <v>9</v>
      </c>
      <c r="G52" s="11">
        <v>24</v>
      </c>
      <c r="H52" s="13">
        <v>0</v>
      </c>
      <c r="I52">
        <v>5002</v>
      </c>
      <c r="J52" t="str">
        <f>VLOOKUP(I52,[3]在编骨干!$B$1:$J$65536,9,0)</f>
        <v>学前教育B</v>
      </c>
    </row>
    <row r="53" ht="21.95" customHeight="1" spans="1:10">
      <c r="A53" s="10">
        <v>3</v>
      </c>
      <c r="B53" s="11" t="s">
        <v>15</v>
      </c>
      <c r="C53" s="11">
        <v>5</v>
      </c>
      <c r="D53" s="12">
        <v>4</v>
      </c>
      <c r="E53" s="11">
        <v>1</v>
      </c>
      <c r="F53" s="11">
        <v>1</v>
      </c>
      <c r="G53" s="11">
        <v>5</v>
      </c>
      <c r="H53" s="13">
        <v>0</v>
      </c>
      <c r="I53">
        <v>5101</v>
      </c>
      <c r="J53" t="str">
        <f>VLOOKUP(I53,[3]在编骨干!$B$1:$J$65536,9,0)</f>
        <v>教育教学管理B</v>
      </c>
    </row>
    <row r="54" ht="21.95" customHeight="1" spans="1:10">
      <c r="A54" s="10">
        <v>4</v>
      </c>
      <c r="B54" s="11" t="s">
        <v>84</v>
      </c>
      <c r="C54" s="11">
        <v>28</v>
      </c>
      <c r="D54" s="12">
        <v>8</v>
      </c>
      <c r="E54" s="11">
        <v>20</v>
      </c>
      <c r="F54" s="11">
        <v>5</v>
      </c>
      <c r="G54" s="11">
        <v>28</v>
      </c>
      <c r="H54" s="13">
        <v>0</v>
      </c>
      <c r="I54">
        <v>5102</v>
      </c>
      <c r="J54" t="str">
        <f>VLOOKUP(I54,[3]在编骨干!$B$1:$J$65536,9,0)</f>
        <v>小学语文B</v>
      </c>
    </row>
    <row r="55" ht="21.95" customHeight="1" spans="1:10">
      <c r="A55" s="10">
        <v>5</v>
      </c>
      <c r="B55" s="11" t="s">
        <v>86</v>
      </c>
      <c r="C55" s="11">
        <v>49</v>
      </c>
      <c r="D55" s="12">
        <v>20</v>
      </c>
      <c r="E55" s="11">
        <v>29</v>
      </c>
      <c r="F55" s="11">
        <v>7</v>
      </c>
      <c r="G55" s="11">
        <v>49</v>
      </c>
      <c r="H55" s="13">
        <v>0</v>
      </c>
      <c r="I55">
        <v>5103</v>
      </c>
      <c r="J55" t="str">
        <f>VLOOKUP(I55,[3]在编骨干!$B$1:$J$65536,9,0)</f>
        <v>小学语文B</v>
      </c>
    </row>
    <row r="56" ht="21.95" customHeight="1" spans="1:10">
      <c r="A56" s="10">
        <v>6</v>
      </c>
      <c r="B56" s="11" t="s">
        <v>87</v>
      </c>
      <c r="C56" s="11">
        <v>56</v>
      </c>
      <c r="D56" s="12">
        <v>22</v>
      </c>
      <c r="E56" s="11">
        <v>34</v>
      </c>
      <c r="F56" s="11">
        <v>3</v>
      </c>
      <c r="G56" s="11">
        <v>56</v>
      </c>
      <c r="H56" s="13">
        <v>0</v>
      </c>
      <c r="I56">
        <v>5104</v>
      </c>
      <c r="J56" t="str">
        <f>VLOOKUP(I56,[3]在编骨干!$B$1:$J$65536,9,0)</f>
        <v>小学语文B</v>
      </c>
    </row>
    <row r="57" ht="21.95" customHeight="1" spans="1:10">
      <c r="A57" s="10">
        <v>7</v>
      </c>
      <c r="B57" s="11" t="s">
        <v>64</v>
      </c>
      <c r="C57" s="11">
        <v>35</v>
      </c>
      <c r="D57" s="12">
        <v>13</v>
      </c>
      <c r="E57" s="11">
        <v>22</v>
      </c>
      <c r="F57" s="11">
        <v>3</v>
      </c>
      <c r="G57" s="11">
        <v>35</v>
      </c>
      <c r="H57" s="13">
        <v>0</v>
      </c>
      <c r="I57">
        <v>5105</v>
      </c>
      <c r="J57" t="str">
        <f>VLOOKUP(I57,[3]在编骨干!$B$1:$J$65536,9,0)</f>
        <v>小学数学B</v>
      </c>
    </row>
    <row r="58" ht="21.95" customHeight="1" spans="1:10">
      <c r="A58" s="10">
        <v>8</v>
      </c>
      <c r="B58" s="11" t="s">
        <v>66</v>
      </c>
      <c r="C58" s="11">
        <v>35</v>
      </c>
      <c r="D58" s="12">
        <v>14</v>
      </c>
      <c r="E58" s="11">
        <v>21</v>
      </c>
      <c r="F58" s="11">
        <v>7</v>
      </c>
      <c r="G58" s="11">
        <v>35</v>
      </c>
      <c r="H58" s="13">
        <v>0</v>
      </c>
      <c r="I58">
        <v>5106</v>
      </c>
      <c r="J58" t="str">
        <f>VLOOKUP(I58,[3]在编骨干!$B$1:$J$65536,9,0)</f>
        <v>小学数学B</v>
      </c>
    </row>
    <row r="59" ht="21.95" customHeight="1" spans="1:10">
      <c r="A59" s="10">
        <v>9</v>
      </c>
      <c r="B59" s="11" t="s">
        <v>53</v>
      </c>
      <c r="C59" s="11">
        <v>60</v>
      </c>
      <c r="D59" s="12">
        <v>25</v>
      </c>
      <c r="E59" s="11">
        <v>35</v>
      </c>
      <c r="F59" s="11">
        <v>3</v>
      </c>
      <c r="G59" s="11">
        <v>60</v>
      </c>
      <c r="H59" s="13">
        <v>0</v>
      </c>
      <c r="I59">
        <v>5107</v>
      </c>
      <c r="J59" t="str">
        <f>VLOOKUP(I59,[3]在编骨干!$B$1:$J$65536,9,0)</f>
        <v>小学英语B</v>
      </c>
    </row>
    <row r="60" ht="21.95" customHeight="1" spans="1:10">
      <c r="A60" s="10">
        <v>10</v>
      </c>
      <c r="B60" s="11" t="s">
        <v>44</v>
      </c>
      <c r="C60" s="11">
        <v>33</v>
      </c>
      <c r="D60" s="12">
        <v>22</v>
      </c>
      <c r="E60" s="11">
        <v>11</v>
      </c>
      <c r="F60" s="11">
        <v>0</v>
      </c>
      <c r="G60" s="11">
        <v>33</v>
      </c>
      <c r="H60" s="13">
        <v>0</v>
      </c>
      <c r="I60">
        <v>5108</v>
      </c>
      <c r="J60" t="str">
        <f>VLOOKUP(I60,[3]在编骨干!$B$1:$J$65536,9,0)</f>
        <v>中小学音乐B</v>
      </c>
    </row>
    <row r="61" ht="21.95" customHeight="1" spans="1:10">
      <c r="A61" s="10">
        <v>11</v>
      </c>
      <c r="B61" s="11" t="s">
        <v>107</v>
      </c>
      <c r="C61" s="11">
        <v>28</v>
      </c>
      <c r="D61" s="12">
        <v>12</v>
      </c>
      <c r="E61" s="11">
        <v>16</v>
      </c>
      <c r="F61" s="11">
        <v>6</v>
      </c>
      <c r="G61" s="11">
        <v>28</v>
      </c>
      <c r="H61" s="13">
        <v>0</v>
      </c>
      <c r="I61">
        <v>5109</v>
      </c>
      <c r="J61" t="str">
        <f>VLOOKUP(I61,[3]在编骨干!$B$1:$J$65536,9,0)</f>
        <v>中小学体育B</v>
      </c>
    </row>
    <row r="62" ht="21.95" customHeight="1" spans="1:10">
      <c r="A62" s="10">
        <v>12</v>
      </c>
      <c r="B62" s="11" t="s">
        <v>38</v>
      </c>
      <c r="C62" s="11">
        <v>28</v>
      </c>
      <c r="D62" s="12">
        <v>11</v>
      </c>
      <c r="E62" s="11">
        <v>17</v>
      </c>
      <c r="F62" s="11">
        <v>3</v>
      </c>
      <c r="G62" s="11">
        <v>28</v>
      </c>
      <c r="H62" s="13">
        <v>0</v>
      </c>
      <c r="I62">
        <v>5110</v>
      </c>
      <c r="J62" t="str">
        <f>VLOOKUP(I62,[3]在编骨干!$B$1:$J$65536,9,0)</f>
        <v>中小学美术B</v>
      </c>
    </row>
    <row r="63" ht="21.95" customHeight="1" spans="1:10">
      <c r="A63" s="10">
        <v>13</v>
      </c>
      <c r="B63" s="11" t="s">
        <v>97</v>
      </c>
      <c r="C63" s="11">
        <v>11</v>
      </c>
      <c r="D63" s="12">
        <v>3</v>
      </c>
      <c r="E63" s="11">
        <v>8</v>
      </c>
      <c r="F63" s="11">
        <v>0</v>
      </c>
      <c r="G63" s="11">
        <v>11</v>
      </c>
      <c r="H63" s="13">
        <v>0</v>
      </c>
      <c r="I63">
        <v>5111</v>
      </c>
      <c r="J63" t="str">
        <f>VLOOKUP(I63,[3]在编骨干!$B$1:$J$65536,9,0)</f>
        <v>小学综合实践B</v>
      </c>
    </row>
    <row r="64" ht="21.95" customHeight="1" spans="1:10">
      <c r="A64" s="10">
        <v>14</v>
      </c>
      <c r="B64" s="11" t="s">
        <v>16</v>
      </c>
      <c r="C64" s="11">
        <v>2</v>
      </c>
      <c r="D64" s="12">
        <v>2</v>
      </c>
      <c r="E64" s="11">
        <v>0</v>
      </c>
      <c r="F64" s="11">
        <v>0</v>
      </c>
      <c r="G64" s="11">
        <v>2</v>
      </c>
      <c r="H64" s="13">
        <v>0</v>
      </c>
      <c r="I64">
        <v>5201</v>
      </c>
      <c r="J64" t="str">
        <f>VLOOKUP(I64,[3]在编骨干!$B$1:$J$65536,9,0)</f>
        <v>教育教学管理B</v>
      </c>
    </row>
    <row r="65" ht="21.95" customHeight="1" spans="1:10">
      <c r="A65" s="10">
        <v>15</v>
      </c>
      <c r="B65" s="11" t="s">
        <v>90</v>
      </c>
      <c r="C65" s="11">
        <v>32</v>
      </c>
      <c r="D65" s="12">
        <v>10</v>
      </c>
      <c r="E65" s="11">
        <v>22</v>
      </c>
      <c r="F65" s="11">
        <v>4</v>
      </c>
      <c r="G65" s="11">
        <v>32</v>
      </c>
      <c r="H65" s="13">
        <v>0</v>
      </c>
      <c r="I65">
        <v>5202</v>
      </c>
      <c r="J65" t="str">
        <f>VLOOKUP(I65,[3]在编骨干!$B$1:$J$65536,9,0)</f>
        <v>中学语文B</v>
      </c>
    </row>
    <row r="66" ht="21.95" customHeight="1" spans="1:10">
      <c r="A66" s="10">
        <v>16</v>
      </c>
      <c r="B66" s="11" t="s">
        <v>76</v>
      </c>
      <c r="C66" s="11">
        <v>14</v>
      </c>
      <c r="D66" s="12">
        <v>3</v>
      </c>
      <c r="E66" s="11">
        <v>11</v>
      </c>
      <c r="F66" s="11">
        <v>1</v>
      </c>
      <c r="G66" s="11">
        <v>14</v>
      </c>
      <c r="H66" s="13">
        <v>0</v>
      </c>
      <c r="I66">
        <v>5203</v>
      </c>
      <c r="J66" t="str">
        <f>VLOOKUP(I66,[3]在编骨干!$B$1:$J$65536,9,0)</f>
        <v>中学数学B</v>
      </c>
    </row>
    <row r="67" ht="21.95" customHeight="1" spans="1:10">
      <c r="A67" s="10">
        <v>17</v>
      </c>
      <c r="B67" s="11" t="s">
        <v>58</v>
      </c>
      <c r="C67" s="11">
        <v>23</v>
      </c>
      <c r="D67" s="12">
        <v>12</v>
      </c>
      <c r="E67" s="11">
        <v>11</v>
      </c>
      <c r="F67" s="11">
        <v>6</v>
      </c>
      <c r="G67" s="11">
        <v>23</v>
      </c>
      <c r="H67" s="13">
        <v>0</v>
      </c>
      <c r="I67">
        <v>5204</v>
      </c>
      <c r="J67" t="str">
        <f>VLOOKUP(I67,[3]在编骨干!$B$1:$J$65536,9,0)</f>
        <v>中学英语B</v>
      </c>
    </row>
    <row r="68" ht="21.95" customHeight="1" spans="1:10">
      <c r="A68" s="10">
        <v>18</v>
      </c>
      <c r="B68" s="11" t="s">
        <v>47</v>
      </c>
      <c r="C68" s="11">
        <v>15</v>
      </c>
      <c r="D68" s="12">
        <v>4</v>
      </c>
      <c r="E68" s="11">
        <v>11</v>
      </c>
      <c r="F68" s="11">
        <v>0</v>
      </c>
      <c r="G68" s="11">
        <v>15</v>
      </c>
      <c r="H68" s="13">
        <v>0</v>
      </c>
      <c r="I68">
        <v>5205</v>
      </c>
      <c r="J68" t="str">
        <f>VLOOKUP(I68,[3]在编骨干!$B$1:$J$65536,9,0)</f>
        <v>中学化学B</v>
      </c>
    </row>
    <row r="69" ht="21.95" customHeight="1" spans="1:10">
      <c r="A69" s="10">
        <v>19</v>
      </c>
      <c r="B69" s="11" t="s">
        <v>126</v>
      </c>
      <c r="C69" s="11">
        <v>15</v>
      </c>
      <c r="D69" s="12">
        <v>6</v>
      </c>
      <c r="E69" s="11">
        <v>9</v>
      </c>
      <c r="F69" s="11">
        <v>0</v>
      </c>
      <c r="G69" s="11">
        <v>15</v>
      </c>
      <c r="H69" s="13">
        <v>0</v>
      </c>
      <c r="I69">
        <v>5206</v>
      </c>
      <c r="J69" t="str">
        <f>VLOOKUP(I69,[3]在编骨干!$B$1:$J$65536,9,0)</f>
        <v>中学政治B</v>
      </c>
    </row>
    <row r="70" ht="21.95" customHeight="1" spans="1:10">
      <c r="A70" s="10">
        <v>20</v>
      </c>
      <c r="B70" s="11" t="s">
        <v>46</v>
      </c>
      <c r="C70" s="11">
        <v>17</v>
      </c>
      <c r="D70" s="12">
        <v>7</v>
      </c>
      <c r="E70" s="11">
        <v>10</v>
      </c>
      <c r="F70" s="11">
        <v>2</v>
      </c>
      <c r="G70" s="11">
        <v>17</v>
      </c>
      <c r="H70" s="13">
        <v>0</v>
      </c>
      <c r="I70">
        <v>5207</v>
      </c>
      <c r="J70" t="str">
        <f>VLOOKUP(I70,[3]在编骨干!$B$1:$J$65536,9,0)</f>
        <v>中小学音乐B</v>
      </c>
    </row>
    <row r="71" ht="21.95" customHeight="1" spans="1:10">
      <c r="A71" s="10">
        <v>21</v>
      </c>
      <c r="B71" s="11" t="s">
        <v>109</v>
      </c>
      <c r="C71" s="11">
        <v>9</v>
      </c>
      <c r="D71" s="12">
        <v>5</v>
      </c>
      <c r="E71" s="11">
        <v>4</v>
      </c>
      <c r="F71" s="11">
        <v>2</v>
      </c>
      <c r="G71" s="11">
        <v>9</v>
      </c>
      <c r="H71" s="13">
        <v>0</v>
      </c>
      <c r="I71">
        <v>5208</v>
      </c>
      <c r="J71" t="str">
        <f>VLOOKUP(I71,[3]在编骨干!$B$1:$J$65536,9,0)</f>
        <v>中小学体育B</v>
      </c>
    </row>
    <row r="72" ht="21.95" customHeight="1" spans="1:10">
      <c r="A72" s="10">
        <v>22</v>
      </c>
      <c r="B72" s="11" t="s">
        <v>40</v>
      </c>
      <c r="C72" s="11">
        <v>10</v>
      </c>
      <c r="D72" s="12">
        <v>5</v>
      </c>
      <c r="E72" s="11">
        <v>5</v>
      </c>
      <c r="F72" s="11">
        <v>5</v>
      </c>
      <c r="G72" s="11">
        <v>10</v>
      </c>
      <c r="H72" s="13">
        <v>0</v>
      </c>
      <c r="I72">
        <v>5209</v>
      </c>
      <c r="J72" t="str">
        <f>VLOOKUP(I72,[3]在编骨干!$B$1:$J$65536,9,0)</f>
        <v>中小学美术B</v>
      </c>
    </row>
    <row r="73" ht="21.95" customHeight="1" spans="1:10">
      <c r="A73" s="10">
        <v>23</v>
      </c>
      <c r="B73" s="11" t="s">
        <v>70</v>
      </c>
      <c r="C73" s="11">
        <v>14</v>
      </c>
      <c r="D73" s="12">
        <v>4</v>
      </c>
      <c r="E73" s="11">
        <v>10</v>
      </c>
      <c r="F73" s="11">
        <v>2</v>
      </c>
      <c r="G73" s="11">
        <v>14</v>
      </c>
      <c r="H73" s="13">
        <v>0</v>
      </c>
      <c r="I73">
        <v>5210</v>
      </c>
      <c r="J73" t="str">
        <f>VLOOKUP(I73,[3]在编骨干!$B$1:$J$65536,9,0)</f>
        <v>中小学信息技术B</v>
      </c>
    </row>
    <row r="74" ht="21.95" customHeight="1" spans="1:10">
      <c r="A74" s="10">
        <v>24</v>
      </c>
      <c r="B74" s="11" t="s">
        <v>78</v>
      </c>
      <c r="C74" s="11">
        <v>11</v>
      </c>
      <c r="D74" s="12">
        <v>5</v>
      </c>
      <c r="E74" s="11">
        <v>6</v>
      </c>
      <c r="F74" s="11">
        <v>1</v>
      </c>
      <c r="G74" s="11">
        <v>11</v>
      </c>
      <c r="H74" s="13">
        <v>0</v>
      </c>
      <c r="I74">
        <v>5301</v>
      </c>
      <c r="J74" t="str">
        <f>VLOOKUP(I74,[3]在编骨干!$B$1:$J$65536,9,0)</f>
        <v>中学数学B</v>
      </c>
    </row>
    <row r="75" ht="21.95" customHeight="1" spans="1:10">
      <c r="A75" s="10">
        <v>25</v>
      </c>
      <c r="B75" s="11" t="s">
        <v>32</v>
      </c>
      <c r="C75" s="11">
        <v>8</v>
      </c>
      <c r="D75" s="12">
        <v>3</v>
      </c>
      <c r="E75" s="11">
        <v>5</v>
      </c>
      <c r="F75" s="11">
        <v>1</v>
      </c>
      <c r="G75" s="11">
        <v>8</v>
      </c>
      <c r="H75" s="13">
        <v>0</v>
      </c>
      <c r="I75">
        <v>5302</v>
      </c>
      <c r="J75" t="str">
        <f>VLOOKUP(I75,[3]在编骨干!$B$1:$J$65536,9,0)</f>
        <v>职专建筑B</v>
      </c>
    </row>
    <row r="76" ht="21.95" customHeight="1" spans="1:10">
      <c r="A76" s="10">
        <v>26</v>
      </c>
      <c r="B76" s="11" t="s">
        <v>30</v>
      </c>
      <c r="C76" s="11">
        <v>9</v>
      </c>
      <c r="D76" s="12">
        <v>3</v>
      </c>
      <c r="E76" s="11">
        <v>6</v>
      </c>
      <c r="F76" s="11">
        <v>0</v>
      </c>
      <c r="G76" s="11">
        <v>9</v>
      </c>
      <c r="H76" s="13">
        <v>0</v>
      </c>
      <c r="I76">
        <v>5303</v>
      </c>
      <c r="J76" t="str">
        <f>VLOOKUP(I76,[3]在编骨干!$B$1:$J$65536,9,0)</f>
        <v>职专电子B</v>
      </c>
    </row>
    <row r="77" s="1" customFormat="1" ht="21.95" customHeight="1" spans="1:9">
      <c r="A77" s="14"/>
      <c r="B77" s="15" t="s">
        <v>128</v>
      </c>
      <c r="C77" s="15">
        <f t="shared" ref="C77:H77" si="0">SUM(C3:C76)</f>
        <v>17408</v>
      </c>
      <c r="D77" s="12">
        <f t="shared" si="0"/>
        <v>12562</v>
      </c>
      <c r="E77" s="15">
        <f t="shared" si="0"/>
        <v>4846</v>
      </c>
      <c r="F77" s="15">
        <f t="shared" si="0"/>
        <v>1109</v>
      </c>
      <c r="G77" s="15">
        <f t="shared" si="0"/>
        <v>17406</v>
      </c>
      <c r="H77" s="16">
        <f t="shared" si="0"/>
        <v>0</v>
      </c>
      <c r="I77" s="1">
        <f>COUNT(I3:I76)</f>
        <v>74</v>
      </c>
    </row>
  </sheetData>
  <autoFilter ref="A2:J77">
    <extLst/>
  </autoFilter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9"/>
  <sheetViews>
    <sheetView workbookViewId="0">
      <pane ySplit="2" topLeftCell="A3" activePane="bottomLeft" state="frozen"/>
      <selection/>
      <selection pane="bottomLeft" activeCell="J25" sqref="J25"/>
    </sheetView>
  </sheetViews>
  <sheetFormatPr defaultColWidth="9" defaultRowHeight="13.5"/>
  <cols>
    <col min="1" max="1" width="9.375" style="2" customWidth="1"/>
    <col min="2" max="2" width="17.375" style="2" customWidth="1"/>
    <col min="3" max="3" width="13" style="2" hidden="1" customWidth="1"/>
    <col min="4" max="4" width="11.5" style="17" customWidth="1"/>
    <col min="5" max="5" width="15.75" style="2" hidden="1" customWidth="1"/>
    <col min="6" max="6" width="11.125" style="2" hidden="1" customWidth="1"/>
    <col min="7" max="7" width="15.75" style="2" hidden="1" customWidth="1"/>
    <col min="8" max="8" width="15.125" style="2" hidden="1" customWidth="1"/>
    <col min="10" max="10" width="15.625" customWidth="1"/>
    <col min="12" max="12" width="16.625" customWidth="1"/>
  </cols>
  <sheetData>
    <row r="1" ht="44.1" customHeight="1" spans="1:8">
      <c r="A1" s="4" t="s">
        <v>130</v>
      </c>
      <c r="B1" s="4"/>
      <c r="C1" s="4"/>
      <c r="D1" s="5"/>
      <c r="E1" s="4"/>
      <c r="F1" s="4"/>
      <c r="G1" s="4"/>
      <c r="H1" s="4"/>
    </row>
    <row r="2" ht="18.75" spans="1:15">
      <c r="A2" s="6" t="s">
        <v>1</v>
      </c>
      <c r="B2" s="7" t="s">
        <v>2</v>
      </c>
      <c r="C2" s="7" t="s">
        <v>131</v>
      </c>
      <c r="D2" s="8" t="s">
        <v>3</v>
      </c>
      <c r="E2" s="7" t="s">
        <v>132</v>
      </c>
      <c r="F2" s="7" t="s">
        <v>133</v>
      </c>
      <c r="G2" s="7" t="s">
        <v>134</v>
      </c>
      <c r="H2" s="9" t="s">
        <v>135</v>
      </c>
      <c r="I2" t="s">
        <v>4</v>
      </c>
      <c r="J2" t="s">
        <v>5</v>
      </c>
      <c r="K2" t="s">
        <v>6</v>
      </c>
      <c r="L2" t="s">
        <v>7</v>
      </c>
      <c r="M2" t="s">
        <v>8</v>
      </c>
      <c r="N2" t="s">
        <v>9</v>
      </c>
      <c r="O2" t="s">
        <v>10</v>
      </c>
    </row>
    <row r="3" ht="21.95" customHeight="1" spans="1:14">
      <c r="A3" s="10">
        <v>1</v>
      </c>
      <c r="B3" s="11" t="s">
        <v>11</v>
      </c>
      <c r="C3" s="11">
        <v>14</v>
      </c>
      <c r="D3" s="12">
        <v>10</v>
      </c>
      <c r="E3" s="11">
        <v>4</v>
      </c>
      <c r="F3" s="11">
        <v>3</v>
      </c>
      <c r="G3" s="11">
        <v>14</v>
      </c>
      <c r="H3" s="13">
        <v>0</v>
      </c>
      <c r="I3">
        <v>5001</v>
      </c>
      <c r="J3" t="s">
        <v>12</v>
      </c>
      <c r="K3">
        <f>VLOOKUP(B3,'[1]合计 (2)'!$B:$D,3,0)-D3</f>
        <v>0</v>
      </c>
      <c r="L3" t="str">
        <f>VLOOKUP(B3,'[1]合计 (2)'!$B:$E,4,0)</f>
        <v>教育教学管理B</v>
      </c>
      <c r="M3" t="s">
        <v>13</v>
      </c>
      <c r="N3" t="s">
        <v>14</v>
      </c>
    </row>
    <row r="4" ht="21.95" customHeight="1" spans="1:14">
      <c r="A4" s="10">
        <v>3</v>
      </c>
      <c r="B4" s="11" t="s">
        <v>15</v>
      </c>
      <c r="C4" s="11">
        <v>5</v>
      </c>
      <c r="D4" s="12">
        <v>4</v>
      </c>
      <c r="E4" s="11">
        <v>1</v>
      </c>
      <c r="F4" s="11">
        <v>1</v>
      </c>
      <c r="G4" s="11">
        <v>5</v>
      </c>
      <c r="H4" s="13">
        <v>0</v>
      </c>
      <c r="I4">
        <v>5101</v>
      </c>
      <c r="J4" t="s">
        <v>12</v>
      </c>
      <c r="K4">
        <f>VLOOKUP(B4,'[1]合计 (2)'!$B:$D,3,0)-D4</f>
        <v>0</v>
      </c>
      <c r="L4" t="str">
        <f>VLOOKUP(B4,'[1]合计 (2)'!$B:$E,4,0)</f>
        <v>教育教学管理B</v>
      </c>
      <c r="M4" t="s">
        <v>13</v>
      </c>
      <c r="N4" t="s">
        <v>14</v>
      </c>
    </row>
    <row r="5" ht="21.95" customHeight="1" spans="1:14">
      <c r="A5" s="10">
        <v>14</v>
      </c>
      <c r="B5" s="11" t="s">
        <v>16</v>
      </c>
      <c r="C5" s="11">
        <v>2</v>
      </c>
      <c r="D5" s="12">
        <v>2</v>
      </c>
      <c r="E5" s="11">
        <v>0</v>
      </c>
      <c r="F5" s="11">
        <v>0</v>
      </c>
      <c r="G5" s="11">
        <v>2</v>
      </c>
      <c r="H5" s="13">
        <v>0</v>
      </c>
      <c r="I5">
        <v>5201</v>
      </c>
      <c r="J5" t="s">
        <v>12</v>
      </c>
      <c r="K5">
        <f>VLOOKUP(B5,'[1]合计 (2)'!$B:$D,3,0)-D5</f>
        <v>0</v>
      </c>
      <c r="L5" t="str">
        <f>VLOOKUP(B5,'[1]合计 (2)'!$B:$E,4,0)</f>
        <v>教育教学管理B</v>
      </c>
      <c r="M5" t="s">
        <v>13</v>
      </c>
      <c r="N5" t="s">
        <v>14</v>
      </c>
    </row>
    <row r="6" ht="21.95" customHeight="1" spans="1:14">
      <c r="A6" s="10">
        <v>22</v>
      </c>
      <c r="B6" s="11" t="s">
        <v>17</v>
      </c>
      <c r="C6" s="11">
        <v>676</v>
      </c>
      <c r="D6" s="12">
        <v>563</v>
      </c>
      <c r="E6" s="11">
        <v>113</v>
      </c>
      <c r="F6" s="11">
        <v>12</v>
      </c>
      <c r="G6" s="11">
        <v>676</v>
      </c>
      <c r="H6" s="13">
        <v>0</v>
      </c>
      <c r="I6">
        <v>6120</v>
      </c>
      <c r="J6" t="s">
        <v>18</v>
      </c>
      <c r="K6">
        <f>VLOOKUP(B6,'[1]合计 (2)'!$B:$D,3,0)-D6</f>
        <v>0</v>
      </c>
      <c r="L6" t="str">
        <f>VLOOKUP(B6,'[1]合计 (2)'!$B:$E,4,0)</f>
        <v>科学教育A</v>
      </c>
      <c r="M6" t="s">
        <v>13</v>
      </c>
      <c r="N6" t="s">
        <v>14</v>
      </c>
    </row>
    <row r="7" ht="21.95" customHeight="1" spans="1:14">
      <c r="A7" s="10">
        <v>8</v>
      </c>
      <c r="B7" s="11" t="s">
        <v>60</v>
      </c>
      <c r="C7" s="11">
        <v>1369</v>
      </c>
      <c r="D7" s="12">
        <v>820</v>
      </c>
      <c r="E7" s="11">
        <v>549</v>
      </c>
      <c r="F7" s="11">
        <v>72</v>
      </c>
      <c r="G7" s="11">
        <v>1369</v>
      </c>
      <c r="H7" s="13">
        <v>0</v>
      </c>
      <c r="I7">
        <v>6106</v>
      </c>
      <c r="J7" t="s">
        <v>61</v>
      </c>
      <c r="K7">
        <f>VLOOKUP(B7,'[1]合计 (2)'!$B:$D,3,0)-D7</f>
        <v>0</v>
      </c>
      <c r="L7" t="str">
        <f>VLOOKUP(B7,'[1]合计 (2)'!$B:$E,4,0)</f>
        <v>小学数学A</v>
      </c>
      <c r="M7" t="s">
        <v>62</v>
      </c>
      <c r="N7" t="s">
        <v>14</v>
      </c>
    </row>
    <row r="8" ht="21.95" customHeight="1" spans="1:14">
      <c r="A8" s="10">
        <v>9</v>
      </c>
      <c r="B8" s="11" t="s">
        <v>63</v>
      </c>
      <c r="C8" s="11">
        <v>392</v>
      </c>
      <c r="D8" s="12">
        <v>170</v>
      </c>
      <c r="E8" s="11">
        <v>222</v>
      </c>
      <c r="F8" s="11">
        <v>41</v>
      </c>
      <c r="G8" s="11">
        <v>392</v>
      </c>
      <c r="H8" s="13">
        <v>0</v>
      </c>
      <c r="I8">
        <v>6107</v>
      </c>
      <c r="J8" t="s">
        <v>61</v>
      </c>
      <c r="K8">
        <f>VLOOKUP(B8,'[1]合计 (2)'!$B:$D,3,0)-D8</f>
        <v>0</v>
      </c>
      <c r="L8" t="str">
        <f>VLOOKUP(B8,'[1]合计 (2)'!$B:$E,4,0)</f>
        <v>小学数学A</v>
      </c>
      <c r="M8" t="s">
        <v>62</v>
      </c>
      <c r="N8" t="s">
        <v>14</v>
      </c>
    </row>
    <row r="9" ht="21.95" customHeight="1" spans="1:14">
      <c r="A9" s="10">
        <v>7</v>
      </c>
      <c r="B9" s="11" t="s">
        <v>64</v>
      </c>
      <c r="C9" s="11">
        <v>35</v>
      </c>
      <c r="D9" s="12">
        <v>13</v>
      </c>
      <c r="E9" s="11">
        <v>22</v>
      </c>
      <c r="F9" s="11">
        <v>3</v>
      </c>
      <c r="G9" s="11">
        <v>35</v>
      </c>
      <c r="H9" s="13">
        <v>0</v>
      </c>
      <c r="I9">
        <v>5105</v>
      </c>
      <c r="J9" t="s">
        <v>65</v>
      </c>
      <c r="K9">
        <f>VLOOKUP(B9,'[1]合计 (2)'!$B:$D,3,0)-D9</f>
        <v>0</v>
      </c>
      <c r="L9" t="str">
        <f>VLOOKUP(B9,'[1]合计 (2)'!$B:$E,4,0)</f>
        <v>小学数学B</v>
      </c>
      <c r="M9" t="s">
        <v>62</v>
      </c>
      <c r="N9" t="s">
        <v>14</v>
      </c>
    </row>
    <row r="10" ht="21.95" customHeight="1" spans="1:14">
      <c r="A10" s="10">
        <v>8</v>
      </c>
      <c r="B10" s="11" t="s">
        <v>66</v>
      </c>
      <c r="C10" s="11">
        <v>35</v>
      </c>
      <c r="D10" s="12">
        <v>14</v>
      </c>
      <c r="E10" s="11">
        <v>21</v>
      </c>
      <c r="F10" s="11">
        <v>7</v>
      </c>
      <c r="G10" s="11">
        <v>35</v>
      </c>
      <c r="H10" s="13">
        <v>0</v>
      </c>
      <c r="I10">
        <v>5106</v>
      </c>
      <c r="J10" t="s">
        <v>65</v>
      </c>
      <c r="K10">
        <f>VLOOKUP(B10,'[1]合计 (2)'!$B:$D,3,0)-D10</f>
        <v>0</v>
      </c>
      <c r="L10" t="str">
        <f>VLOOKUP(B10,'[1]合计 (2)'!$B:$E,4,0)</f>
        <v>小学数学B</v>
      </c>
      <c r="M10" t="s">
        <v>62</v>
      </c>
      <c r="N10" t="s">
        <v>14</v>
      </c>
    </row>
    <row r="11" ht="21.95" customHeight="1" spans="1:14">
      <c r="A11" s="10">
        <v>10</v>
      </c>
      <c r="B11" s="11" t="s">
        <v>49</v>
      </c>
      <c r="C11" s="11">
        <v>1176</v>
      </c>
      <c r="D11" s="12">
        <v>1026</v>
      </c>
      <c r="E11" s="11">
        <v>150</v>
      </c>
      <c r="F11" s="11">
        <v>20</v>
      </c>
      <c r="G11" s="11">
        <v>1176</v>
      </c>
      <c r="H11" s="13">
        <v>0</v>
      </c>
      <c r="I11">
        <v>6108</v>
      </c>
      <c r="J11" t="s">
        <v>50</v>
      </c>
      <c r="K11">
        <f>VLOOKUP(B11,'[1]合计 (2)'!$B:$D,3,0)-D11</f>
        <v>0</v>
      </c>
      <c r="L11" t="str">
        <f>VLOOKUP(B11,'[1]合计 (2)'!$B:$E,4,0)</f>
        <v>小学英语A</v>
      </c>
      <c r="M11" t="s">
        <v>51</v>
      </c>
      <c r="N11" t="s">
        <v>14</v>
      </c>
    </row>
    <row r="12" ht="21.95" customHeight="1" spans="1:14">
      <c r="A12" s="10">
        <v>11</v>
      </c>
      <c r="B12" s="11" t="s">
        <v>52</v>
      </c>
      <c r="C12" s="11">
        <v>116</v>
      </c>
      <c r="D12" s="12">
        <v>63</v>
      </c>
      <c r="E12" s="11">
        <v>53</v>
      </c>
      <c r="F12" s="11">
        <v>9</v>
      </c>
      <c r="G12" s="11">
        <v>116</v>
      </c>
      <c r="H12" s="13">
        <v>0</v>
      </c>
      <c r="I12">
        <v>6109</v>
      </c>
      <c r="J12" t="s">
        <v>50</v>
      </c>
      <c r="K12">
        <f>VLOOKUP(B12,'[1]合计 (2)'!$B:$D,3,0)-D12</f>
        <v>0</v>
      </c>
      <c r="L12" t="str">
        <f>VLOOKUP(B12,'[1]合计 (2)'!$B:$E,4,0)</f>
        <v>小学英语A</v>
      </c>
      <c r="M12" t="s">
        <v>51</v>
      </c>
      <c r="N12" t="s">
        <v>14</v>
      </c>
    </row>
    <row r="13" ht="21.95" customHeight="1" spans="1:14">
      <c r="A13" s="10">
        <v>9</v>
      </c>
      <c r="B13" s="11" t="s">
        <v>53</v>
      </c>
      <c r="C13" s="11">
        <v>60</v>
      </c>
      <c r="D13" s="12">
        <v>25</v>
      </c>
      <c r="E13" s="11">
        <v>35</v>
      </c>
      <c r="F13" s="11">
        <v>3</v>
      </c>
      <c r="G13" s="11">
        <v>60</v>
      </c>
      <c r="H13" s="13">
        <v>0</v>
      </c>
      <c r="I13">
        <v>5107</v>
      </c>
      <c r="J13" t="s">
        <v>54</v>
      </c>
      <c r="K13">
        <f>VLOOKUP(B13,'[1]合计 (2)'!$B:$D,3,0)-D13</f>
        <v>0</v>
      </c>
      <c r="L13" t="str">
        <f>VLOOKUP(B13,'[1]合计 (2)'!$B:$E,4,0)</f>
        <v>小学英语B</v>
      </c>
      <c r="M13" t="s">
        <v>51</v>
      </c>
      <c r="N13" t="s">
        <v>14</v>
      </c>
    </row>
    <row r="14" ht="21.95" customHeight="1" spans="1:14">
      <c r="A14" s="10">
        <v>3</v>
      </c>
      <c r="B14" s="11" t="s">
        <v>92</v>
      </c>
      <c r="C14" s="11">
        <v>1118</v>
      </c>
      <c r="D14" s="58">
        <v>898</v>
      </c>
      <c r="E14" s="11">
        <v>220</v>
      </c>
      <c r="F14" s="11">
        <v>42</v>
      </c>
      <c r="G14" s="11">
        <v>1118</v>
      </c>
      <c r="H14" s="13">
        <v>0</v>
      </c>
      <c r="I14">
        <v>6101</v>
      </c>
      <c r="J14" t="s">
        <v>81</v>
      </c>
      <c r="K14">
        <f>VLOOKUP(B14,'[1]合计 (2)'!$B:$D,3,0)-D14</f>
        <v>0</v>
      </c>
      <c r="L14" t="str">
        <f>VLOOKUP(B14,'[1]合计 (2)'!$B:$E,4,0)</f>
        <v>小学语文A</v>
      </c>
      <c r="M14" t="s">
        <v>51</v>
      </c>
      <c r="N14" t="s">
        <v>82</v>
      </c>
    </row>
    <row r="15" ht="21.95" customHeight="1" spans="1:14">
      <c r="A15" s="10">
        <v>4</v>
      </c>
      <c r="B15" s="11" t="s">
        <v>80</v>
      </c>
      <c r="C15" s="11">
        <v>1039</v>
      </c>
      <c r="D15" s="12">
        <v>886</v>
      </c>
      <c r="E15" s="11">
        <v>153</v>
      </c>
      <c r="F15" s="11">
        <v>25</v>
      </c>
      <c r="G15" s="11">
        <v>1038</v>
      </c>
      <c r="H15" s="13">
        <v>0</v>
      </c>
      <c r="I15">
        <v>6102</v>
      </c>
      <c r="J15" t="s">
        <v>81</v>
      </c>
      <c r="K15">
        <f>VLOOKUP(B15,'[1]合计 (2)'!$B:$D,3,0)-D15</f>
        <v>0</v>
      </c>
      <c r="L15" t="str">
        <f>VLOOKUP(B15,'[1]合计 (2)'!$B:$E,4,0)</f>
        <v>小学语文A</v>
      </c>
      <c r="M15" t="s">
        <v>13</v>
      </c>
      <c r="N15" t="s">
        <v>82</v>
      </c>
    </row>
    <row r="16" ht="21.95" customHeight="1" spans="1:14">
      <c r="A16" s="10">
        <v>5</v>
      </c>
      <c r="B16" s="11" t="s">
        <v>83</v>
      </c>
      <c r="C16" s="11">
        <v>1230</v>
      </c>
      <c r="D16" s="12">
        <v>1065</v>
      </c>
      <c r="E16" s="11">
        <v>166</v>
      </c>
      <c r="F16" s="11">
        <v>56</v>
      </c>
      <c r="G16" s="11">
        <v>1230</v>
      </c>
      <c r="H16" s="13">
        <v>0</v>
      </c>
      <c r="I16">
        <v>6103</v>
      </c>
      <c r="J16" t="s">
        <v>81</v>
      </c>
      <c r="K16">
        <f>VLOOKUP(B16,'[1]合计 (2)'!$B:$D,3,0)-D16</f>
        <v>0</v>
      </c>
      <c r="L16" t="str">
        <f>VLOOKUP(B16,'[1]合计 (2)'!$B:$E,4,0)</f>
        <v>小学语文A</v>
      </c>
      <c r="M16" t="s">
        <v>13</v>
      </c>
      <c r="N16" t="s">
        <v>82</v>
      </c>
    </row>
    <row r="17" ht="21.95" customHeight="1" spans="1:14">
      <c r="A17" s="10">
        <v>6</v>
      </c>
      <c r="B17" s="11" t="s">
        <v>93</v>
      </c>
      <c r="C17" s="11">
        <v>575</v>
      </c>
      <c r="D17" s="58">
        <v>361</v>
      </c>
      <c r="E17" s="11">
        <v>214</v>
      </c>
      <c r="F17" s="11">
        <v>81</v>
      </c>
      <c r="G17" s="11">
        <v>575</v>
      </c>
      <c r="H17" s="13">
        <v>0</v>
      </c>
      <c r="I17">
        <v>6104</v>
      </c>
      <c r="J17" t="s">
        <v>81</v>
      </c>
      <c r="K17">
        <f>VLOOKUP(B17,'[1]合计 (2)'!$B:$D,3,0)-D17</f>
        <v>0</v>
      </c>
      <c r="L17" t="str">
        <f>VLOOKUP(B17,'[1]合计 (2)'!$B:$E,4,0)</f>
        <v>小学语文A</v>
      </c>
      <c r="M17" t="s">
        <v>51</v>
      </c>
      <c r="N17" t="s">
        <v>82</v>
      </c>
    </row>
    <row r="18" ht="21.95" customHeight="1" spans="1:14">
      <c r="A18" s="10">
        <v>7</v>
      </c>
      <c r="B18" s="11" t="s">
        <v>94</v>
      </c>
      <c r="C18" s="11">
        <v>509</v>
      </c>
      <c r="D18" s="58">
        <v>353</v>
      </c>
      <c r="E18" s="11">
        <v>156</v>
      </c>
      <c r="F18" s="11">
        <v>93</v>
      </c>
      <c r="G18" s="11">
        <v>509</v>
      </c>
      <c r="H18" s="13">
        <v>0</v>
      </c>
      <c r="I18">
        <v>6105</v>
      </c>
      <c r="J18" t="s">
        <v>81</v>
      </c>
      <c r="K18">
        <f>VLOOKUP(B18,'[1]合计 (2)'!$B:$D,3,0)-D18</f>
        <v>0</v>
      </c>
      <c r="L18" t="str">
        <f>VLOOKUP(B18,'[1]合计 (2)'!$B:$E,4,0)</f>
        <v>小学语文A</v>
      </c>
      <c r="M18" t="s">
        <v>51</v>
      </c>
      <c r="N18" t="s">
        <v>82</v>
      </c>
    </row>
    <row r="19" ht="21.95" customHeight="1" spans="1:14">
      <c r="A19" s="10">
        <v>4</v>
      </c>
      <c r="B19" s="11" t="s">
        <v>84</v>
      </c>
      <c r="C19" s="11">
        <v>28</v>
      </c>
      <c r="D19" s="12">
        <v>8</v>
      </c>
      <c r="E19" s="11">
        <v>20</v>
      </c>
      <c r="F19" s="11">
        <v>5</v>
      </c>
      <c r="G19" s="11">
        <v>28</v>
      </c>
      <c r="H19" s="13">
        <v>0</v>
      </c>
      <c r="I19">
        <v>5102</v>
      </c>
      <c r="J19" t="s">
        <v>85</v>
      </c>
      <c r="K19">
        <f>VLOOKUP(B19,'[1]合计 (2)'!$B:$D,3,0)-D19</f>
        <v>0</v>
      </c>
      <c r="L19" t="str">
        <f>VLOOKUP(B19,'[1]合计 (2)'!$B:$E,4,0)</f>
        <v>小学语文B</v>
      </c>
      <c r="M19" t="s">
        <v>13</v>
      </c>
      <c r="N19" t="s">
        <v>82</v>
      </c>
    </row>
    <row r="20" ht="21.95" customHeight="1" spans="1:14">
      <c r="A20" s="10">
        <v>5</v>
      </c>
      <c r="B20" s="11" t="s">
        <v>86</v>
      </c>
      <c r="C20" s="11">
        <v>49</v>
      </c>
      <c r="D20" s="12">
        <v>20</v>
      </c>
      <c r="E20" s="11">
        <v>29</v>
      </c>
      <c r="F20" s="11">
        <v>7</v>
      </c>
      <c r="G20" s="11">
        <v>49</v>
      </c>
      <c r="H20" s="13">
        <v>0</v>
      </c>
      <c r="I20">
        <v>5103</v>
      </c>
      <c r="J20" t="s">
        <v>85</v>
      </c>
      <c r="K20">
        <f>VLOOKUP(B20,'[1]合计 (2)'!$B:$D,3,0)-D20</f>
        <v>0</v>
      </c>
      <c r="L20" t="str">
        <f>VLOOKUP(B20,'[1]合计 (2)'!$B:$E,4,0)</f>
        <v>小学语文B</v>
      </c>
      <c r="M20" t="s">
        <v>13</v>
      </c>
      <c r="N20" t="s">
        <v>82</v>
      </c>
    </row>
    <row r="21" ht="21.95" customHeight="1" spans="1:14">
      <c r="A21" s="10">
        <v>6</v>
      </c>
      <c r="B21" s="11" t="s">
        <v>87</v>
      </c>
      <c r="C21" s="11">
        <v>56</v>
      </c>
      <c r="D21" s="12">
        <v>22</v>
      </c>
      <c r="E21" s="11">
        <v>34</v>
      </c>
      <c r="F21" s="11">
        <v>3</v>
      </c>
      <c r="G21" s="11">
        <v>56</v>
      </c>
      <c r="H21" s="13">
        <v>0</v>
      </c>
      <c r="I21">
        <v>5104</v>
      </c>
      <c r="J21" t="s">
        <v>85</v>
      </c>
      <c r="K21">
        <f>VLOOKUP(B21,'[1]合计 (2)'!$B:$D,3,0)-D21</f>
        <v>0</v>
      </c>
      <c r="L21" t="str">
        <f>VLOOKUP(B21,'[1]合计 (2)'!$B:$E,4,0)</f>
        <v>小学语文B</v>
      </c>
      <c r="M21" t="s">
        <v>13</v>
      </c>
      <c r="N21" t="s">
        <v>82</v>
      </c>
    </row>
    <row r="22" ht="21.95" customHeight="1" spans="1:14">
      <c r="A22" s="10">
        <v>13</v>
      </c>
      <c r="B22" s="11" t="s">
        <v>97</v>
      </c>
      <c r="C22" s="11">
        <v>11</v>
      </c>
      <c r="D22" s="12">
        <v>3</v>
      </c>
      <c r="E22" s="11">
        <v>8</v>
      </c>
      <c r="F22" s="11">
        <v>0</v>
      </c>
      <c r="G22" s="11">
        <v>11</v>
      </c>
      <c r="H22" s="13">
        <v>0</v>
      </c>
      <c r="I22">
        <v>5111</v>
      </c>
      <c r="J22" t="s">
        <v>98</v>
      </c>
      <c r="K22">
        <f>VLOOKUP(B22,'[1]合计 (2)'!$B:$D,3,0)-D22</f>
        <v>0</v>
      </c>
      <c r="L22" t="str">
        <f>VLOOKUP(B22,'[1]合计 (2)'!$B:$E,4,0)</f>
        <v>小学综合实践B</v>
      </c>
      <c r="M22" t="s">
        <v>62</v>
      </c>
      <c r="N22" t="s">
        <v>82</v>
      </c>
    </row>
    <row r="23" ht="21.95" customHeight="1" spans="1:14">
      <c r="A23" s="10">
        <v>1</v>
      </c>
      <c r="B23" s="11" t="s">
        <v>19</v>
      </c>
      <c r="C23" s="11">
        <v>577</v>
      </c>
      <c r="D23" s="12">
        <v>513</v>
      </c>
      <c r="E23" s="11">
        <v>64</v>
      </c>
      <c r="F23" s="11">
        <v>14</v>
      </c>
      <c r="G23" s="11">
        <v>577</v>
      </c>
      <c r="H23" s="13">
        <v>0</v>
      </c>
      <c r="I23">
        <v>6001</v>
      </c>
      <c r="J23" t="s">
        <v>20</v>
      </c>
      <c r="K23">
        <f>VLOOKUP(B23,'[1]合计 (2)'!$B:$D,3,0)-D23</f>
        <v>0</v>
      </c>
      <c r="L23" t="str">
        <f>VLOOKUP(B23,'[1]合计 (2)'!$B:$E,4,0)</f>
        <v>学前教育A</v>
      </c>
      <c r="M23" t="s">
        <v>13</v>
      </c>
      <c r="N23" t="s">
        <v>14</v>
      </c>
    </row>
    <row r="24" ht="21.95" customHeight="1" spans="1:14">
      <c r="A24" s="10">
        <v>2</v>
      </c>
      <c r="B24" s="11" t="s">
        <v>21</v>
      </c>
      <c r="C24" s="11">
        <v>108</v>
      </c>
      <c r="D24" s="12">
        <v>63</v>
      </c>
      <c r="E24" s="11">
        <v>45</v>
      </c>
      <c r="F24" s="11">
        <v>25</v>
      </c>
      <c r="G24" s="11">
        <v>108</v>
      </c>
      <c r="H24" s="13">
        <v>0</v>
      </c>
      <c r="I24">
        <v>6002</v>
      </c>
      <c r="J24" t="s">
        <v>20</v>
      </c>
      <c r="K24">
        <f>VLOOKUP(B24,'[1]合计 (2)'!$B:$D,3,0)-D24</f>
        <v>0</v>
      </c>
      <c r="L24" t="str">
        <f>VLOOKUP(B24,'[1]合计 (2)'!$B:$E,4,0)</f>
        <v>学前教育A</v>
      </c>
      <c r="M24" t="s">
        <v>13</v>
      </c>
      <c r="N24" t="s">
        <v>14</v>
      </c>
    </row>
    <row r="25" ht="21.95" customHeight="1" spans="1:14">
      <c r="A25" s="10">
        <v>2</v>
      </c>
      <c r="B25" s="11" t="s">
        <v>22</v>
      </c>
      <c r="C25" s="11">
        <v>24</v>
      </c>
      <c r="D25" s="12">
        <v>13</v>
      </c>
      <c r="E25" s="11">
        <v>11</v>
      </c>
      <c r="F25" s="11">
        <v>9</v>
      </c>
      <c r="G25" s="11">
        <v>24</v>
      </c>
      <c r="H25" s="13">
        <v>0</v>
      </c>
      <c r="I25">
        <v>5002</v>
      </c>
      <c r="J25" t="s">
        <v>23</v>
      </c>
      <c r="K25">
        <f>VLOOKUP(B25,'[1]合计 (2)'!$B:$D,3,0)-D25</f>
        <v>0</v>
      </c>
      <c r="L25" t="str">
        <f>VLOOKUP(B25,'[1]合计 (2)'!$B:$E,4,0)</f>
        <v>学前教育B</v>
      </c>
      <c r="M25" t="s">
        <v>13</v>
      </c>
      <c r="N25" t="s">
        <v>14</v>
      </c>
    </row>
    <row r="26" ht="21.95" customHeight="1" spans="1:14">
      <c r="A26" s="10">
        <v>46</v>
      </c>
      <c r="B26" s="11" t="s">
        <v>24</v>
      </c>
      <c r="C26" s="11">
        <v>16</v>
      </c>
      <c r="D26" s="12">
        <v>10</v>
      </c>
      <c r="E26" s="11">
        <v>6</v>
      </c>
      <c r="F26" s="11">
        <v>1</v>
      </c>
      <c r="G26" s="11">
        <v>16</v>
      </c>
      <c r="H26" s="13">
        <v>0</v>
      </c>
      <c r="I26">
        <v>6305</v>
      </c>
      <c r="J26" t="s">
        <v>25</v>
      </c>
      <c r="K26">
        <f>VLOOKUP(B26,'[1]合计 (2)'!$B:$D,3,0)-D26</f>
        <v>0</v>
      </c>
      <c r="L26" t="str">
        <f>VLOOKUP(B26,'[1]合计 (2)'!$B:$E,4,0)</f>
        <v>职高电子A</v>
      </c>
      <c r="M26" t="s">
        <v>13</v>
      </c>
      <c r="N26" t="s">
        <v>14</v>
      </c>
    </row>
    <row r="27" ht="21.95" customHeight="1" spans="1:14">
      <c r="A27" s="10">
        <v>48</v>
      </c>
      <c r="B27" s="11" t="s">
        <v>26</v>
      </c>
      <c r="C27" s="11">
        <v>3</v>
      </c>
      <c r="D27" s="12">
        <v>3</v>
      </c>
      <c r="E27" s="11">
        <v>0</v>
      </c>
      <c r="F27" s="11">
        <v>0</v>
      </c>
      <c r="G27" s="11">
        <v>3</v>
      </c>
      <c r="H27" s="13">
        <v>0</v>
      </c>
      <c r="I27">
        <v>6307</v>
      </c>
      <c r="J27" t="s">
        <v>27</v>
      </c>
      <c r="K27">
        <f>VLOOKUP(B27,'[1]合计 (2)'!$B:$D,3,0)-D27</f>
        <v>0</v>
      </c>
      <c r="L27" t="str">
        <f>VLOOKUP(B27,'[1]合计 (2)'!$B:$E,4,0)</f>
        <v>职高家政A</v>
      </c>
      <c r="M27" t="s">
        <v>13</v>
      </c>
      <c r="N27" t="s">
        <v>14</v>
      </c>
    </row>
    <row r="28" ht="21.95" customHeight="1" spans="1:14">
      <c r="A28" s="10">
        <v>47</v>
      </c>
      <c r="B28" s="11" t="s">
        <v>28</v>
      </c>
      <c r="C28" s="11">
        <v>8</v>
      </c>
      <c r="D28" s="12">
        <v>7</v>
      </c>
      <c r="E28" s="11">
        <v>1</v>
      </c>
      <c r="F28" s="11">
        <v>0</v>
      </c>
      <c r="G28" s="11">
        <v>8</v>
      </c>
      <c r="H28" s="13">
        <v>0</v>
      </c>
      <c r="I28">
        <v>6306</v>
      </c>
      <c r="J28" t="s">
        <v>29</v>
      </c>
      <c r="K28">
        <f>VLOOKUP(B28,'[1]合计 (2)'!$B:$D,3,0)-D28</f>
        <v>0</v>
      </c>
      <c r="L28" t="str">
        <f>VLOOKUP(B28,'[1]合计 (2)'!$B:$E,4,0)</f>
        <v>职高汽车A</v>
      </c>
      <c r="M28" t="s">
        <v>13</v>
      </c>
      <c r="N28" t="s">
        <v>14</v>
      </c>
    </row>
    <row r="29" ht="21.95" customHeight="1" spans="1:14">
      <c r="A29" s="10">
        <v>26</v>
      </c>
      <c r="B29" s="11" t="s">
        <v>30</v>
      </c>
      <c r="C29" s="11">
        <v>9</v>
      </c>
      <c r="D29" s="12">
        <v>3</v>
      </c>
      <c r="E29" s="11">
        <v>6</v>
      </c>
      <c r="F29" s="11">
        <v>0</v>
      </c>
      <c r="G29" s="11">
        <v>9</v>
      </c>
      <c r="H29" s="13">
        <v>0</v>
      </c>
      <c r="I29">
        <v>5303</v>
      </c>
      <c r="J29" t="s">
        <v>31</v>
      </c>
      <c r="K29">
        <f>VLOOKUP(B29,'[1]合计 (2)'!$B:$D,3,0)-D29</f>
        <v>0</v>
      </c>
      <c r="L29" t="str">
        <f>VLOOKUP(B29,'[1]合计 (2)'!$B:$E,4,0)</f>
        <v>职专电子B</v>
      </c>
      <c r="M29" t="s">
        <v>13</v>
      </c>
      <c r="N29" t="s">
        <v>14</v>
      </c>
    </row>
    <row r="30" ht="21.95" customHeight="1" spans="1:14">
      <c r="A30" s="10">
        <v>25</v>
      </c>
      <c r="B30" s="11" t="s">
        <v>32</v>
      </c>
      <c r="C30" s="11">
        <v>8</v>
      </c>
      <c r="D30" s="12">
        <v>3</v>
      </c>
      <c r="E30" s="11">
        <v>5</v>
      </c>
      <c r="F30" s="11">
        <v>1</v>
      </c>
      <c r="G30" s="11">
        <v>8</v>
      </c>
      <c r="H30" s="13">
        <v>0</v>
      </c>
      <c r="I30">
        <v>5302</v>
      </c>
      <c r="J30" t="s">
        <v>33</v>
      </c>
      <c r="K30">
        <f>VLOOKUP(B30,'[1]合计 (2)'!$B:$D,3,0)-D30</f>
        <v>0</v>
      </c>
      <c r="L30" t="str">
        <f>VLOOKUP(B30,'[1]合计 (2)'!$B:$E,4,0)</f>
        <v>职专建筑B</v>
      </c>
      <c r="M30" t="s">
        <v>13</v>
      </c>
      <c r="N30" t="s">
        <v>14</v>
      </c>
    </row>
    <row r="31" ht="21.95" customHeight="1" spans="1:14">
      <c r="A31" s="10">
        <v>20</v>
      </c>
      <c r="B31" s="11" t="s">
        <v>34</v>
      </c>
      <c r="C31" s="11">
        <v>544</v>
      </c>
      <c r="D31" s="12">
        <v>323</v>
      </c>
      <c r="E31" s="11">
        <v>221</v>
      </c>
      <c r="F31" s="11">
        <v>24</v>
      </c>
      <c r="G31" s="11">
        <v>544</v>
      </c>
      <c r="H31" s="13">
        <v>0</v>
      </c>
      <c r="I31">
        <v>6118</v>
      </c>
      <c r="J31" t="s">
        <v>35</v>
      </c>
      <c r="K31">
        <f>VLOOKUP(B31,'[1]合计 (2)'!$B:$D,3,0)-D31</f>
        <v>0</v>
      </c>
      <c r="L31" t="str">
        <f>VLOOKUP(B31,'[1]合计 (2)'!$B:$E,4,0)</f>
        <v>中小学美术A</v>
      </c>
      <c r="M31" t="s">
        <v>13</v>
      </c>
      <c r="N31" t="s">
        <v>14</v>
      </c>
    </row>
    <row r="32" ht="21.95" customHeight="1" spans="1:14">
      <c r="A32" s="10">
        <v>21</v>
      </c>
      <c r="B32" s="11" t="s">
        <v>36</v>
      </c>
      <c r="C32" s="11">
        <v>124</v>
      </c>
      <c r="D32" s="12">
        <v>45</v>
      </c>
      <c r="E32" s="11">
        <v>79</v>
      </c>
      <c r="F32" s="11">
        <v>6</v>
      </c>
      <c r="G32" s="11">
        <v>124</v>
      </c>
      <c r="H32" s="13">
        <v>0</v>
      </c>
      <c r="I32">
        <v>6119</v>
      </c>
      <c r="J32" t="s">
        <v>35</v>
      </c>
      <c r="K32">
        <f>VLOOKUP(B32,'[1]合计 (2)'!$B:$D,3,0)-D32</f>
        <v>0</v>
      </c>
      <c r="L32" t="str">
        <f>VLOOKUP(B32,'[1]合计 (2)'!$B:$E,4,0)</f>
        <v>中小学美术A</v>
      </c>
      <c r="M32" t="s">
        <v>13</v>
      </c>
      <c r="N32" t="s">
        <v>14</v>
      </c>
    </row>
    <row r="33" ht="21.95" customHeight="1" spans="1:14">
      <c r="A33" s="10">
        <v>40</v>
      </c>
      <c r="B33" s="11" t="s">
        <v>37</v>
      </c>
      <c r="C33" s="11">
        <v>169</v>
      </c>
      <c r="D33" s="12">
        <v>106</v>
      </c>
      <c r="E33" s="11">
        <v>63</v>
      </c>
      <c r="F33" s="11">
        <v>9</v>
      </c>
      <c r="G33" s="11">
        <v>169</v>
      </c>
      <c r="H33" s="13">
        <v>0</v>
      </c>
      <c r="I33">
        <v>6214</v>
      </c>
      <c r="J33" t="s">
        <v>35</v>
      </c>
      <c r="K33">
        <f>VLOOKUP(B33,'[1]合计 (2)'!$B:$D,3,0)-D33</f>
        <v>0</v>
      </c>
      <c r="L33" t="str">
        <f>VLOOKUP(B33,'[1]合计 (2)'!$B:$E,4,0)</f>
        <v>中小学美术A</v>
      </c>
      <c r="M33" t="s">
        <v>13</v>
      </c>
      <c r="N33" t="s">
        <v>14</v>
      </c>
    </row>
    <row r="34" ht="21.95" customHeight="1" spans="1:14">
      <c r="A34" s="10">
        <v>12</v>
      </c>
      <c r="B34" s="11" t="s">
        <v>38</v>
      </c>
      <c r="C34" s="11">
        <v>28</v>
      </c>
      <c r="D34" s="12">
        <v>11</v>
      </c>
      <c r="E34" s="11">
        <v>17</v>
      </c>
      <c r="F34" s="11">
        <v>3</v>
      </c>
      <c r="G34" s="11">
        <v>28</v>
      </c>
      <c r="H34" s="13">
        <v>0</v>
      </c>
      <c r="I34">
        <v>5110</v>
      </c>
      <c r="J34" t="s">
        <v>39</v>
      </c>
      <c r="K34">
        <f>VLOOKUP(B34,'[1]合计 (2)'!$B:$D,3,0)-D34</f>
        <v>0</v>
      </c>
      <c r="L34" t="str">
        <f>VLOOKUP(B34,'[1]合计 (2)'!$B:$E,4,0)</f>
        <v>中小学美术B</v>
      </c>
      <c r="M34" t="s">
        <v>13</v>
      </c>
      <c r="N34" t="s">
        <v>14</v>
      </c>
    </row>
    <row r="35" ht="21.95" customHeight="1" spans="1:14">
      <c r="A35" s="10">
        <v>22</v>
      </c>
      <c r="B35" s="11" t="s">
        <v>40</v>
      </c>
      <c r="C35" s="11">
        <v>10</v>
      </c>
      <c r="D35" s="12">
        <v>5</v>
      </c>
      <c r="E35" s="11">
        <v>5</v>
      </c>
      <c r="F35" s="11">
        <v>5</v>
      </c>
      <c r="G35" s="11">
        <v>10</v>
      </c>
      <c r="H35" s="13">
        <v>0</v>
      </c>
      <c r="I35">
        <v>5209</v>
      </c>
      <c r="J35" t="s">
        <v>39</v>
      </c>
      <c r="K35">
        <f>VLOOKUP(B35,'[1]合计 (2)'!$B:$D,3,0)-D35</f>
        <v>0</v>
      </c>
      <c r="L35" t="str">
        <f>VLOOKUP(B35,'[1]合计 (2)'!$B:$E,4,0)</f>
        <v>中小学美术B</v>
      </c>
      <c r="M35" t="s">
        <v>13</v>
      </c>
      <c r="N35" t="s">
        <v>14</v>
      </c>
    </row>
    <row r="36" ht="21.95" customHeight="1" spans="1:14">
      <c r="A36" s="10">
        <v>14</v>
      </c>
      <c r="B36" s="11" t="s">
        <v>99</v>
      </c>
      <c r="C36" s="11">
        <v>77</v>
      </c>
      <c r="D36" s="22">
        <v>35</v>
      </c>
      <c r="E36" s="11">
        <v>42</v>
      </c>
      <c r="F36" s="11">
        <v>11</v>
      </c>
      <c r="G36" s="11">
        <v>77</v>
      </c>
      <c r="H36" s="13">
        <v>0</v>
      </c>
      <c r="I36">
        <v>6112</v>
      </c>
      <c r="J36" t="s">
        <v>100</v>
      </c>
      <c r="K36">
        <f>VLOOKUP(B36,'[1]合计 (2)'!$B:$D,3,0)-D36</f>
        <v>0</v>
      </c>
      <c r="L36" t="str">
        <f>VLOOKUP(B36,'[1]合计 (2)'!$B:$E,4,0)</f>
        <v>中小学体育A</v>
      </c>
      <c r="M36" t="s">
        <v>62</v>
      </c>
      <c r="N36" t="s">
        <v>82</v>
      </c>
    </row>
    <row r="37" ht="21.95" customHeight="1" spans="1:14">
      <c r="A37" s="10">
        <v>15</v>
      </c>
      <c r="B37" s="11" t="s">
        <v>101</v>
      </c>
      <c r="C37" s="11">
        <v>110</v>
      </c>
      <c r="D37" s="22">
        <v>73</v>
      </c>
      <c r="E37" s="11">
        <v>37</v>
      </c>
      <c r="F37" s="11">
        <v>7</v>
      </c>
      <c r="G37" s="11">
        <v>110</v>
      </c>
      <c r="H37" s="13">
        <v>0</v>
      </c>
      <c r="I37">
        <v>6113</v>
      </c>
      <c r="J37" t="s">
        <v>100</v>
      </c>
      <c r="K37">
        <f>VLOOKUP(B37,'[1]合计 (2)'!$B:$D,3,0)-D37</f>
        <v>0</v>
      </c>
      <c r="L37" t="str">
        <f>VLOOKUP(B37,'[1]合计 (2)'!$B:$E,4,0)</f>
        <v>中小学体育A</v>
      </c>
      <c r="M37" t="s">
        <v>62</v>
      </c>
      <c r="N37" t="s">
        <v>82</v>
      </c>
    </row>
    <row r="38" ht="21.95" customHeight="1" spans="1:14">
      <c r="A38" s="10">
        <v>16</v>
      </c>
      <c r="B38" s="11" t="s">
        <v>102</v>
      </c>
      <c r="C38" s="11">
        <v>284</v>
      </c>
      <c r="D38" s="22">
        <v>54</v>
      </c>
      <c r="E38" s="11">
        <v>230</v>
      </c>
      <c r="F38" s="11">
        <v>18</v>
      </c>
      <c r="G38" s="11">
        <v>284</v>
      </c>
      <c r="H38" s="13">
        <v>0</v>
      </c>
      <c r="I38">
        <v>6114</v>
      </c>
      <c r="J38" t="s">
        <v>100</v>
      </c>
      <c r="K38">
        <f>VLOOKUP(B38,'[1]合计 (2)'!$B:$D,3,0)-D38</f>
        <v>0</v>
      </c>
      <c r="L38" t="str">
        <f>VLOOKUP(B38,'[1]合计 (2)'!$B:$E,4,0)</f>
        <v>中小学体育A</v>
      </c>
      <c r="M38" t="s">
        <v>62</v>
      </c>
      <c r="N38" t="s">
        <v>82</v>
      </c>
    </row>
    <row r="39" ht="21.95" customHeight="1" spans="1:14">
      <c r="A39" s="10">
        <v>17</v>
      </c>
      <c r="B39" s="11" t="s">
        <v>103</v>
      </c>
      <c r="C39" s="11">
        <v>69</v>
      </c>
      <c r="D39" s="22">
        <v>26</v>
      </c>
      <c r="E39" s="11">
        <v>43</v>
      </c>
      <c r="F39" s="11">
        <v>9</v>
      </c>
      <c r="G39" s="11">
        <v>69</v>
      </c>
      <c r="H39" s="13">
        <v>0</v>
      </c>
      <c r="I39">
        <v>6115</v>
      </c>
      <c r="J39" t="s">
        <v>100</v>
      </c>
      <c r="K39">
        <f>VLOOKUP(B39,'[1]合计 (2)'!$B:$D,3,0)-D39</f>
        <v>0</v>
      </c>
      <c r="L39" t="str">
        <f>VLOOKUP(B39,'[1]合计 (2)'!$B:$E,4,0)</f>
        <v>中小学体育A</v>
      </c>
      <c r="M39" t="s">
        <v>62</v>
      </c>
      <c r="N39" t="s">
        <v>82</v>
      </c>
    </row>
    <row r="40" ht="21.95" customHeight="1" spans="1:14">
      <c r="A40" s="10">
        <v>18</v>
      </c>
      <c r="B40" s="11" t="s">
        <v>104</v>
      </c>
      <c r="C40" s="11">
        <v>39</v>
      </c>
      <c r="D40" s="22">
        <v>17</v>
      </c>
      <c r="E40" s="11">
        <v>22</v>
      </c>
      <c r="F40" s="11">
        <v>15</v>
      </c>
      <c r="G40" s="11">
        <v>39</v>
      </c>
      <c r="H40" s="13">
        <v>0</v>
      </c>
      <c r="I40">
        <v>6116</v>
      </c>
      <c r="J40" t="s">
        <v>100</v>
      </c>
      <c r="K40">
        <f>VLOOKUP(B40,'[1]合计 (2)'!$B:$D,3,0)-D40</f>
        <v>0</v>
      </c>
      <c r="L40" t="str">
        <f>VLOOKUP(B40,'[1]合计 (2)'!$B:$E,4,0)</f>
        <v>中小学体育A</v>
      </c>
      <c r="M40" t="s">
        <v>62</v>
      </c>
      <c r="N40" t="s">
        <v>82</v>
      </c>
    </row>
    <row r="41" ht="21.95" customHeight="1" spans="1:14">
      <c r="A41" s="10">
        <v>19</v>
      </c>
      <c r="B41" s="11" t="s">
        <v>105</v>
      </c>
      <c r="C41" s="11">
        <v>107</v>
      </c>
      <c r="D41" s="22">
        <v>27</v>
      </c>
      <c r="E41" s="11">
        <v>80</v>
      </c>
      <c r="F41" s="11">
        <v>19</v>
      </c>
      <c r="G41" s="11">
        <v>107</v>
      </c>
      <c r="H41" s="13">
        <v>0</v>
      </c>
      <c r="I41">
        <v>6117</v>
      </c>
      <c r="J41" t="s">
        <v>100</v>
      </c>
      <c r="K41">
        <f>VLOOKUP(B41,'[1]合计 (2)'!$B:$D,3,0)-D41</f>
        <v>0</v>
      </c>
      <c r="L41" t="str">
        <f>VLOOKUP(B41,'[1]合计 (2)'!$B:$E,4,0)</f>
        <v>中小学体育A</v>
      </c>
      <c r="M41" t="s">
        <v>62</v>
      </c>
      <c r="N41" t="s">
        <v>82</v>
      </c>
    </row>
    <row r="42" ht="21.95" customHeight="1" spans="1:14">
      <c r="A42" s="10">
        <v>39</v>
      </c>
      <c r="B42" s="11" t="s">
        <v>106</v>
      </c>
      <c r="C42" s="11">
        <v>136</v>
      </c>
      <c r="D42" s="22">
        <v>85</v>
      </c>
      <c r="E42" s="11">
        <v>51</v>
      </c>
      <c r="F42" s="11">
        <v>24</v>
      </c>
      <c r="G42" s="11">
        <v>136</v>
      </c>
      <c r="H42" s="13">
        <v>0</v>
      </c>
      <c r="I42">
        <v>6213</v>
      </c>
      <c r="J42" t="s">
        <v>100</v>
      </c>
      <c r="K42">
        <f>VLOOKUP(B42,'[1]合计 (2)'!$B:$D,3,0)-D42</f>
        <v>0</v>
      </c>
      <c r="L42" t="str">
        <f>VLOOKUP(B42,'[1]合计 (2)'!$B:$E,4,0)</f>
        <v>中小学体育A</v>
      </c>
      <c r="M42" t="s">
        <v>62</v>
      </c>
      <c r="N42" t="s">
        <v>82</v>
      </c>
    </row>
    <row r="43" ht="21.95" customHeight="1" spans="1:14">
      <c r="A43" s="10">
        <v>11</v>
      </c>
      <c r="B43" s="11" t="s">
        <v>107</v>
      </c>
      <c r="C43" s="11">
        <v>28</v>
      </c>
      <c r="D43" s="22">
        <v>12</v>
      </c>
      <c r="E43" s="11">
        <v>16</v>
      </c>
      <c r="F43" s="11">
        <v>6</v>
      </c>
      <c r="G43" s="11">
        <v>28</v>
      </c>
      <c r="H43" s="13">
        <v>0</v>
      </c>
      <c r="I43">
        <v>5109</v>
      </c>
      <c r="J43" t="s">
        <v>108</v>
      </c>
      <c r="K43">
        <f>VLOOKUP(B43,'[1]合计 (2)'!$B:$D,3,0)-D43</f>
        <v>0</v>
      </c>
      <c r="L43" t="str">
        <f>VLOOKUP(B43,'[1]合计 (2)'!$B:$E,4,0)</f>
        <v>中小学体育B</v>
      </c>
      <c r="M43" t="s">
        <v>62</v>
      </c>
      <c r="N43" t="s">
        <v>82</v>
      </c>
    </row>
    <row r="44" ht="21.95" customHeight="1" spans="1:14">
      <c r="A44" s="10">
        <v>21</v>
      </c>
      <c r="B44" s="11" t="s">
        <v>109</v>
      </c>
      <c r="C44" s="11">
        <v>9</v>
      </c>
      <c r="D44" s="22">
        <v>5</v>
      </c>
      <c r="E44" s="11">
        <v>4</v>
      </c>
      <c r="F44" s="11">
        <v>2</v>
      </c>
      <c r="G44" s="11">
        <v>9</v>
      </c>
      <c r="H44" s="13">
        <v>0</v>
      </c>
      <c r="I44">
        <v>5208</v>
      </c>
      <c r="J44" t="s">
        <v>108</v>
      </c>
      <c r="K44">
        <f>VLOOKUP(B44,'[1]合计 (2)'!$B:$D,3,0)-D44</f>
        <v>0</v>
      </c>
      <c r="L44" t="str">
        <f>VLOOKUP(B44,'[1]合计 (2)'!$B:$E,4,0)</f>
        <v>中小学体育B</v>
      </c>
      <c r="M44" t="s">
        <v>62</v>
      </c>
      <c r="N44" t="s">
        <v>82</v>
      </c>
    </row>
    <row r="45" ht="21.95" customHeight="1" spans="1:14">
      <c r="A45" s="10">
        <v>25</v>
      </c>
      <c r="B45" s="11" t="s">
        <v>110</v>
      </c>
      <c r="C45" s="11">
        <v>238</v>
      </c>
      <c r="D45" s="12">
        <v>202</v>
      </c>
      <c r="E45" s="11">
        <v>36</v>
      </c>
      <c r="F45" s="11">
        <v>12</v>
      </c>
      <c r="G45" s="11">
        <v>238</v>
      </c>
      <c r="H45" s="13">
        <v>0</v>
      </c>
      <c r="I45">
        <v>6123</v>
      </c>
      <c r="J45" t="s">
        <v>111</v>
      </c>
      <c r="K45">
        <f>VLOOKUP(B45,'[1]合计 (2)'!$B:$D,3,0)-D45</f>
        <v>0</v>
      </c>
      <c r="L45" t="str">
        <f>VLOOKUP(B45,'[1]合计 (2)'!$B:$E,4,0)</f>
        <v>中小学心理学A</v>
      </c>
      <c r="M45" t="s">
        <v>62</v>
      </c>
      <c r="N45" t="s">
        <v>82</v>
      </c>
    </row>
    <row r="46" ht="21.95" customHeight="1" spans="1:14">
      <c r="A46" s="10">
        <v>26</v>
      </c>
      <c r="B46" s="11" t="s">
        <v>112</v>
      </c>
      <c r="C46" s="11">
        <v>37</v>
      </c>
      <c r="D46" s="12">
        <v>25</v>
      </c>
      <c r="E46" s="11">
        <v>12</v>
      </c>
      <c r="F46" s="11">
        <v>1</v>
      </c>
      <c r="G46" s="11">
        <v>37</v>
      </c>
      <c r="H46" s="13">
        <v>0</v>
      </c>
      <c r="I46">
        <v>6124</v>
      </c>
      <c r="J46" t="s">
        <v>111</v>
      </c>
      <c r="K46">
        <f>VLOOKUP(B46,'[1]合计 (2)'!$B:$D,3,0)-D46</f>
        <v>0</v>
      </c>
      <c r="L46" t="str">
        <f>VLOOKUP(B46,'[1]合计 (2)'!$B:$E,4,0)</f>
        <v>中小学心理学A</v>
      </c>
      <c r="M46" t="s">
        <v>62</v>
      </c>
      <c r="N46" t="s">
        <v>82</v>
      </c>
    </row>
    <row r="47" ht="21.95" customHeight="1" spans="1:14">
      <c r="A47" s="10">
        <v>41</v>
      </c>
      <c r="B47" s="11" t="s">
        <v>113</v>
      </c>
      <c r="C47" s="11">
        <v>80</v>
      </c>
      <c r="D47" s="12">
        <v>69</v>
      </c>
      <c r="E47" s="11">
        <v>11</v>
      </c>
      <c r="F47" s="11">
        <v>1</v>
      </c>
      <c r="G47" s="11">
        <v>80</v>
      </c>
      <c r="H47" s="13">
        <v>0</v>
      </c>
      <c r="I47">
        <v>6215</v>
      </c>
      <c r="J47" t="s">
        <v>111</v>
      </c>
      <c r="K47">
        <f>VLOOKUP(B47,'[1]合计 (2)'!$B:$D,3,0)-D47</f>
        <v>0</v>
      </c>
      <c r="L47" t="str">
        <f>VLOOKUP(B47,'[1]合计 (2)'!$B:$E,4,0)</f>
        <v>中小学心理学A</v>
      </c>
      <c r="M47" t="s">
        <v>62</v>
      </c>
      <c r="N47" t="s">
        <v>82</v>
      </c>
    </row>
    <row r="48" ht="21.95" customHeight="1" spans="1:14">
      <c r="A48" s="10">
        <v>23</v>
      </c>
      <c r="B48" s="11" t="s">
        <v>67</v>
      </c>
      <c r="C48" s="11">
        <v>141</v>
      </c>
      <c r="D48" s="12">
        <v>48</v>
      </c>
      <c r="E48" s="11">
        <v>93</v>
      </c>
      <c r="F48" s="11">
        <v>10</v>
      </c>
      <c r="G48" s="11">
        <v>141</v>
      </c>
      <c r="H48" s="13">
        <v>0</v>
      </c>
      <c r="I48">
        <v>6121</v>
      </c>
      <c r="J48" t="s">
        <v>68</v>
      </c>
      <c r="K48">
        <f>VLOOKUP(B48,'[1]合计 (2)'!$B:$D,3,0)-D48</f>
        <v>0</v>
      </c>
      <c r="L48" t="str">
        <f>VLOOKUP(B48,'[1]合计 (2)'!$B:$E,4,0)</f>
        <v>中小学信息技术A</v>
      </c>
      <c r="M48" t="s">
        <v>62</v>
      </c>
      <c r="N48" t="s">
        <v>14</v>
      </c>
    </row>
    <row r="49" ht="21.95" customHeight="1" spans="1:14">
      <c r="A49" s="10">
        <v>24</v>
      </c>
      <c r="B49" s="11" t="s">
        <v>69</v>
      </c>
      <c r="C49" s="11">
        <v>67</v>
      </c>
      <c r="D49" s="12">
        <v>15</v>
      </c>
      <c r="E49" s="11">
        <v>52</v>
      </c>
      <c r="F49" s="11">
        <v>14</v>
      </c>
      <c r="G49" s="11">
        <v>67</v>
      </c>
      <c r="H49" s="13">
        <v>0</v>
      </c>
      <c r="I49">
        <v>6122</v>
      </c>
      <c r="J49" t="s">
        <v>68</v>
      </c>
      <c r="K49">
        <f>VLOOKUP(B49,'[1]合计 (2)'!$B:$D,3,0)-D49</f>
        <v>0</v>
      </c>
      <c r="L49" t="str">
        <f>VLOOKUP(B49,'[1]合计 (2)'!$B:$E,4,0)</f>
        <v>中小学信息技术A</v>
      </c>
      <c r="M49" t="s">
        <v>62</v>
      </c>
      <c r="N49" t="s">
        <v>14</v>
      </c>
    </row>
    <row r="50" ht="21.95" customHeight="1" spans="1:14">
      <c r="A50" s="10">
        <v>23</v>
      </c>
      <c r="B50" s="11" t="s">
        <v>70</v>
      </c>
      <c r="C50" s="11">
        <v>14</v>
      </c>
      <c r="D50" s="12">
        <v>4</v>
      </c>
      <c r="E50" s="11">
        <v>10</v>
      </c>
      <c r="F50" s="11">
        <v>2</v>
      </c>
      <c r="G50" s="11">
        <v>14</v>
      </c>
      <c r="H50" s="13">
        <v>0</v>
      </c>
      <c r="I50">
        <v>5210</v>
      </c>
      <c r="J50" t="s">
        <v>71</v>
      </c>
      <c r="K50">
        <f>VLOOKUP(B50,'[1]合计 (2)'!$B:$D,3,0)-D50</f>
        <v>0</v>
      </c>
      <c r="L50" t="str">
        <f>VLOOKUP(B50,'[1]合计 (2)'!$B:$E,4,0)</f>
        <v>中小学信息技术B</v>
      </c>
      <c r="M50" t="s">
        <v>62</v>
      </c>
      <c r="N50" t="s">
        <v>14</v>
      </c>
    </row>
    <row r="51" ht="21.95" customHeight="1" spans="1:14">
      <c r="A51" s="10">
        <v>12</v>
      </c>
      <c r="B51" s="11" t="s">
        <v>41</v>
      </c>
      <c r="C51" s="11">
        <v>509</v>
      </c>
      <c r="D51" s="35">
        <v>311</v>
      </c>
      <c r="E51" s="11">
        <v>198</v>
      </c>
      <c r="F51" s="11">
        <v>15</v>
      </c>
      <c r="G51" s="11">
        <v>509</v>
      </c>
      <c r="H51" s="13">
        <v>0</v>
      </c>
      <c r="I51">
        <v>6110</v>
      </c>
      <c r="J51" t="s">
        <v>42</v>
      </c>
      <c r="K51">
        <f>VLOOKUP(B51,'[1]合计 (2)'!$B:$D,3,0)-D51</f>
        <v>0</v>
      </c>
      <c r="L51" t="str">
        <f>VLOOKUP(B51,'[1]合计 (2)'!$B:$E,4,0)</f>
        <v>中小学音乐A</v>
      </c>
      <c r="M51" t="s">
        <v>13</v>
      </c>
      <c r="N51" t="s">
        <v>14</v>
      </c>
    </row>
    <row r="52" ht="21.95" customHeight="1" spans="1:14">
      <c r="A52" s="10">
        <v>13</v>
      </c>
      <c r="B52" s="11" t="s">
        <v>43</v>
      </c>
      <c r="C52" s="11">
        <v>136</v>
      </c>
      <c r="D52" s="35">
        <v>46</v>
      </c>
      <c r="E52" s="11">
        <v>90</v>
      </c>
      <c r="F52" s="11">
        <v>24</v>
      </c>
      <c r="G52" s="11">
        <v>136</v>
      </c>
      <c r="H52" s="13">
        <v>0</v>
      </c>
      <c r="I52">
        <v>6111</v>
      </c>
      <c r="J52" t="s">
        <v>42</v>
      </c>
      <c r="K52">
        <f>VLOOKUP(B52,'[1]合计 (2)'!$B:$D,3,0)-D52</f>
        <v>0</v>
      </c>
      <c r="L52" t="str">
        <f>VLOOKUP(B52,'[1]合计 (2)'!$B:$E,4,0)</f>
        <v>中小学音乐A</v>
      </c>
      <c r="M52" t="s">
        <v>13</v>
      </c>
      <c r="N52" t="s">
        <v>14</v>
      </c>
    </row>
    <row r="53" ht="21.95" customHeight="1" spans="1:14">
      <c r="A53" s="10">
        <v>10</v>
      </c>
      <c r="B53" s="11" t="s">
        <v>44</v>
      </c>
      <c r="C53" s="11">
        <v>33</v>
      </c>
      <c r="D53" s="35">
        <v>22</v>
      </c>
      <c r="E53" s="11">
        <v>11</v>
      </c>
      <c r="F53" s="11">
        <v>0</v>
      </c>
      <c r="G53" s="11">
        <v>33</v>
      </c>
      <c r="H53" s="13">
        <v>0</v>
      </c>
      <c r="I53">
        <v>5108</v>
      </c>
      <c r="J53" t="s">
        <v>45</v>
      </c>
      <c r="K53">
        <f>VLOOKUP(B53,'[1]合计 (2)'!$B:$D,3,0)-D53</f>
        <v>0</v>
      </c>
      <c r="L53" t="str">
        <f>VLOOKUP(B53,'[1]合计 (2)'!$B:$E,4,0)</f>
        <v>中小学音乐B</v>
      </c>
      <c r="M53" t="s">
        <v>13</v>
      </c>
      <c r="N53" t="s">
        <v>14</v>
      </c>
    </row>
    <row r="54" ht="21.95" customHeight="1" spans="1:14">
      <c r="A54" s="10">
        <v>20</v>
      </c>
      <c r="B54" s="11" t="s">
        <v>46</v>
      </c>
      <c r="C54" s="11">
        <v>17</v>
      </c>
      <c r="D54" s="35">
        <v>7</v>
      </c>
      <c r="E54" s="11">
        <v>10</v>
      </c>
      <c r="F54" s="11">
        <v>2</v>
      </c>
      <c r="G54" s="11">
        <v>17</v>
      </c>
      <c r="H54" s="13">
        <v>0</v>
      </c>
      <c r="I54">
        <v>5207</v>
      </c>
      <c r="J54" t="s">
        <v>45</v>
      </c>
      <c r="K54">
        <f>VLOOKUP(B54,'[1]合计 (2)'!$B:$D,3,0)-D54</f>
        <v>0</v>
      </c>
      <c r="L54" t="str">
        <f>VLOOKUP(B54,'[1]合计 (2)'!$B:$E,4,0)</f>
        <v>中小学音乐B</v>
      </c>
      <c r="M54" t="s">
        <v>13</v>
      </c>
      <c r="N54" t="s">
        <v>14</v>
      </c>
    </row>
    <row r="55" ht="21.95" customHeight="1" spans="1:14">
      <c r="A55" s="10">
        <v>37</v>
      </c>
      <c r="B55" s="11" t="s">
        <v>114</v>
      </c>
      <c r="C55" s="11">
        <v>338</v>
      </c>
      <c r="D55" s="12">
        <v>272</v>
      </c>
      <c r="E55" s="11">
        <v>66</v>
      </c>
      <c r="F55" s="11">
        <v>10</v>
      </c>
      <c r="G55" s="11">
        <v>338</v>
      </c>
      <c r="H55" s="13">
        <v>0</v>
      </c>
      <c r="I55">
        <v>6211</v>
      </c>
      <c r="J55" t="s">
        <v>115</v>
      </c>
      <c r="K55">
        <f>VLOOKUP(B55,'[1]合计 (2)'!$B:$D,3,0)-D55</f>
        <v>0</v>
      </c>
      <c r="L55" t="str">
        <f>VLOOKUP(B55,'[1]合计 (2)'!$B:$E,4,0)</f>
        <v>中学地理A</v>
      </c>
      <c r="M55" t="s">
        <v>62</v>
      </c>
      <c r="N55" t="s">
        <v>82</v>
      </c>
    </row>
    <row r="56" ht="21.95" customHeight="1" spans="1:14">
      <c r="A56" s="10">
        <v>18</v>
      </c>
      <c r="B56" s="11" t="s">
        <v>47</v>
      </c>
      <c r="C56" s="11">
        <v>15</v>
      </c>
      <c r="D56" s="12">
        <v>4</v>
      </c>
      <c r="E56" s="11">
        <v>11</v>
      </c>
      <c r="F56" s="11">
        <v>0</v>
      </c>
      <c r="G56" s="11">
        <v>15</v>
      </c>
      <c r="H56" s="13">
        <v>0</v>
      </c>
      <c r="I56">
        <v>5205</v>
      </c>
      <c r="J56" t="s">
        <v>48</v>
      </c>
      <c r="K56">
        <f>VLOOKUP(B56,'[1]合计 (2)'!$B:$D,3,0)-D56</f>
        <v>0</v>
      </c>
      <c r="L56" t="str">
        <f>VLOOKUP(B56,'[1]合计 (2)'!$B:$E,4,0)</f>
        <v>中学化学B</v>
      </c>
      <c r="M56" t="s">
        <v>13</v>
      </c>
      <c r="N56" t="s">
        <v>14</v>
      </c>
    </row>
    <row r="57" ht="21.95" customHeight="1" spans="1:14">
      <c r="A57" s="10">
        <v>35</v>
      </c>
      <c r="B57" s="11" t="s">
        <v>116</v>
      </c>
      <c r="C57" s="11">
        <v>304</v>
      </c>
      <c r="D57" s="12">
        <v>255</v>
      </c>
      <c r="E57" s="11">
        <v>49</v>
      </c>
      <c r="F57" s="11">
        <v>8</v>
      </c>
      <c r="G57" s="11">
        <v>304</v>
      </c>
      <c r="H57" s="13">
        <v>0</v>
      </c>
      <c r="I57">
        <v>6209</v>
      </c>
      <c r="J57" t="s">
        <v>117</v>
      </c>
      <c r="K57">
        <f>VLOOKUP(B57,'[1]合计 (2)'!$B:$D,3,0)-D57</f>
        <v>0</v>
      </c>
      <c r="L57" t="str">
        <f>VLOOKUP(B57,'[1]合计 (2)'!$B:$E,4,0)</f>
        <v>中学历史A</v>
      </c>
      <c r="M57" t="s">
        <v>62</v>
      </c>
      <c r="N57" t="s">
        <v>82</v>
      </c>
    </row>
    <row r="58" ht="21.95" customHeight="1" spans="1:14">
      <c r="A58" s="10">
        <v>36</v>
      </c>
      <c r="B58" s="11" t="s">
        <v>118</v>
      </c>
      <c r="C58" s="11">
        <v>82</v>
      </c>
      <c r="D58" s="12">
        <v>45</v>
      </c>
      <c r="E58" s="11">
        <v>37</v>
      </c>
      <c r="F58" s="11">
        <v>19</v>
      </c>
      <c r="G58" s="11">
        <v>82</v>
      </c>
      <c r="H58" s="13">
        <v>0</v>
      </c>
      <c r="I58">
        <v>6210</v>
      </c>
      <c r="J58" t="s">
        <v>117</v>
      </c>
      <c r="K58">
        <f>VLOOKUP(B58,'[1]合计 (2)'!$B:$D,3,0)-D58</f>
        <v>0</v>
      </c>
      <c r="L58" t="str">
        <f>VLOOKUP(B58,'[1]合计 (2)'!$B:$E,4,0)</f>
        <v>中学历史A</v>
      </c>
      <c r="M58" t="s">
        <v>62</v>
      </c>
      <c r="N58" t="s">
        <v>82</v>
      </c>
    </row>
    <row r="59" ht="21.95" customHeight="1" spans="1:14">
      <c r="A59" s="10">
        <v>45</v>
      </c>
      <c r="B59" s="11" t="s">
        <v>119</v>
      </c>
      <c r="C59" s="11">
        <v>24</v>
      </c>
      <c r="D59" s="12">
        <v>24</v>
      </c>
      <c r="E59" s="11">
        <v>0</v>
      </c>
      <c r="F59" s="11">
        <v>3</v>
      </c>
      <c r="G59" s="11">
        <v>24</v>
      </c>
      <c r="H59" s="13">
        <v>0</v>
      </c>
      <c r="I59">
        <v>6304</v>
      </c>
      <c r="J59" t="s">
        <v>117</v>
      </c>
      <c r="K59">
        <f>VLOOKUP(B59,'[1]合计 (2)'!$B:$D,3,0)-D59</f>
        <v>0</v>
      </c>
      <c r="L59" t="str">
        <f>VLOOKUP(B59,'[1]合计 (2)'!$B:$E,4,0)</f>
        <v>中学历史A</v>
      </c>
      <c r="M59" t="s">
        <v>62</v>
      </c>
      <c r="N59" t="s">
        <v>82</v>
      </c>
    </row>
    <row r="60" ht="21.95" customHeight="1" spans="1:14">
      <c r="A60" s="10">
        <v>38</v>
      </c>
      <c r="B60" s="11" t="s">
        <v>120</v>
      </c>
      <c r="C60" s="11">
        <v>302</v>
      </c>
      <c r="D60" s="12">
        <v>255</v>
      </c>
      <c r="E60" s="11">
        <v>47</v>
      </c>
      <c r="F60" s="11">
        <v>10</v>
      </c>
      <c r="G60" s="11">
        <v>302</v>
      </c>
      <c r="H60" s="13">
        <v>0</v>
      </c>
      <c r="I60">
        <v>6212</v>
      </c>
      <c r="J60" t="s">
        <v>121</v>
      </c>
      <c r="K60">
        <f>VLOOKUP(B60,'[1]合计 (2)'!$B:$D,3,0)-D60</f>
        <v>0</v>
      </c>
      <c r="L60" t="str">
        <f>VLOOKUP(B60,'[1]合计 (2)'!$B:$E,4,0)</f>
        <v>中学生物A</v>
      </c>
      <c r="M60" t="s">
        <v>62</v>
      </c>
      <c r="N60" t="s">
        <v>82</v>
      </c>
    </row>
    <row r="61" ht="21.95" customHeight="1" spans="1:14">
      <c r="A61" s="10">
        <v>29</v>
      </c>
      <c r="B61" s="11" t="s">
        <v>72</v>
      </c>
      <c r="C61" s="11">
        <v>453</v>
      </c>
      <c r="D61" s="12">
        <v>353</v>
      </c>
      <c r="E61" s="11">
        <v>100</v>
      </c>
      <c r="F61" s="11">
        <v>15</v>
      </c>
      <c r="G61" s="11">
        <v>453</v>
      </c>
      <c r="H61" s="13">
        <v>0</v>
      </c>
      <c r="I61">
        <v>6203</v>
      </c>
      <c r="J61" t="s">
        <v>73</v>
      </c>
      <c r="K61">
        <f>VLOOKUP(B61,'[1]合计 (2)'!$B:$D,3,0)-D61</f>
        <v>0</v>
      </c>
      <c r="L61" t="str">
        <f>VLOOKUP(B61,'[1]合计 (2)'!$B:$E,4,0)</f>
        <v>中学数学A</v>
      </c>
      <c r="M61" t="s">
        <v>62</v>
      </c>
      <c r="N61" t="s">
        <v>14</v>
      </c>
    </row>
    <row r="62" ht="21.95" customHeight="1" spans="1:14">
      <c r="A62" s="10">
        <v>30</v>
      </c>
      <c r="B62" s="11" t="s">
        <v>74</v>
      </c>
      <c r="C62" s="11">
        <v>160</v>
      </c>
      <c r="D62" s="12">
        <v>85</v>
      </c>
      <c r="E62" s="11">
        <v>75</v>
      </c>
      <c r="F62" s="11">
        <v>36</v>
      </c>
      <c r="G62" s="11">
        <v>160</v>
      </c>
      <c r="H62" s="13">
        <v>0</v>
      </c>
      <c r="I62">
        <v>6204</v>
      </c>
      <c r="J62" t="s">
        <v>73</v>
      </c>
      <c r="K62">
        <f>VLOOKUP(B62,'[1]合计 (2)'!$B:$D,3,0)-D62</f>
        <v>0</v>
      </c>
      <c r="L62" t="str">
        <f>VLOOKUP(B62,'[1]合计 (2)'!$B:$E,4,0)</f>
        <v>中学数学A</v>
      </c>
      <c r="M62" t="s">
        <v>62</v>
      </c>
      <c r="N62" t="s">
        <v>14</v>
      </c>
    </row>
    <row r="63" ht="21.95" customHeight="1" spans="1:14">
      <c r="A63" s="10">
        <v>43</v>
      </c>
      <c r="B63" s="11" t="s">
        <v>75</v>
      </c>
      <c r="C63" s="11">
        <v>31</v>
      </c>
      <c r="D63" s="12">
        <v>28</v>
      </c>
      <c r="E63" s="11">
        <v>3</v>
      </c>
      <c r="F63" s="11">
        <v>3</v>
      </c>
      <c r="G63" s="11">
        <v>31</v>
      </c>
      <c r="H63" s="13">
        <v>0</v>
      </c>
      <c r="I63">
        <v>6302</v>
      </c>
      <c r="J63" t="s">
        <v>73</v>
      </c>
      <c r="K63">
        <f>VLOOKUP(B63,'[1]合计 (2)'!$B:$D,3,0)-D63</f>
        <v>0</v>
      </c>
      <c r="L63" t="str">
        <f>VLOOKUP(B63,'[1]合计 (2)'!$B:$E,4,0)</f>
        <v>中学数学A</v>
      </c>
      <c r="M63" t="s">
        <v>62</v>
      </c>
      <c r="N63" t="s">
        <v>14</v>
      </c>
    </row>
    <row r="64" ht="21.95" customHeight="1" spans="1:14">
      <c r="A64" s="10">
        <v>16</v>
      </c>
      <c r="B64" s="11" t="s">
        <v>76</v>
      </c>
      <c r="C64" s="11">
        <v>14</v>
      </c>
      <c r="D64" s="12">
        <v>3</v>
      </c>
      <c r="E64" s="11">
        <v>11</v>
      </c>
      <c r="F64" s="11">
        <v>1</v>
      </c>
      <c r="G64" s="11">
        <v>14</v>
      </c>
      <c r="H64" s="13">
        <v>0</v>
      </c>
      <c r="I64">
        <v>5203</v>
      </c>
      <c r="J64" t="s">
        <v>77</v>
      </c>
      <c r="K64">
        <f>VLOOKUP(B64,'[1]合计 (2)'!$B:$D,3,0)-D64</f>
        <v>0</v>
      </c>
      <c r="L64" t="str">
        <f>VLOOKUP(B64,'[1]合计 (2)'!$B:$E,4,0)</f>
        <v>中学数学B</v>
      </c>
      <c r="M64" t="s">
        <v>62</v>
      </c>
      <c r="N64" t="s">
        <v>14</v>
      </c>
    </row>
    <row r="65" ht="21.95" customHeight="1" spans="1:14">
      <c r="A65" s="10">
        <v>24</v>
      </c>
      <c r="B65" s="11" t="s">
        <v>78</v>
      </c>
      <c r="C65" s="11">
        <v>11</v>
      </c>
      <c r="D65" s="12">
        <v>5</v>
      </c>
      <c r="E65" s="11">
        <v>6</v>
      </c>
      <c r="F65" s="11">
        <v>1</v>
      </c>
      <c r="G65" s="11">
        <v>11</v>
      </c>
      <c r="H65" s="13">
        <v>0</v>
      </c>
      <c r="I65">
        <v>5301</v>
      </c>
      <c r="J65" t="s">
        <v>77</v>
      </c>
      <c r="K65">
        <f>VLOOKUP(B65,'[1]合计 (2)'!$B:$D,3,0)-D65</f>
        <v>0</v>
      </c>
      <c r="L65" t="str">
        <f>VLOOKUP(B65,'[1]合计 (2)'!$B:$E,4,0)</f>
        <v>中学数学B</v>
      </c>
      <c r="M65" t="s">
        <v>62</v>
      </c>
      <c r="N65" t="s">
        <v>14</v>
      </c>
    </row>
    <row r="66" ht="21.95" customHeight="1" spans="1:14">
      <c r="A66" s="10">
        <v>33</v>
      </c>
      <c r="B66" s="11" t="s">
        <v>122</v>
      </c>
      <c r="C66" s="11">
        <v>164</v>
      </c>
      <c r="D66" s="12">
        <v>123</v>
      </c>
      <c r="E66" s="11">
        <v>41</v>
      </c>
      <c r="F66" s="11">
        <v>12</v>
      </c>
      <c r="G66" s="11">
        <v>164</v>
      </c>
      <c r="H66" s="13">
        <v>0</v>
      </c>
      <c r="I66">
        <v>6207</v>
      </c>
      <c r="J66" t="s">
        <v>123</v>
      </c>
      <c r="K66">
        <f>VLOOKUP(B66,'[1]合计 (2)'!$B:$D,3,0)-D66</f>
        <v>0</v>
      </c>
      <c r="L66" t="str">
        <f>VLOOKUP(B66,'[1]合计 (2)'!$B:$E,4,0)</f>
        <v>中学物理A</v>
      </c>
      <c r="M66" t="s">
        <v>62</v>
      </c>
      <c r="N66" t="s">
        <v>82</v>
      </c>
    </row>
    <row r="67" ht="21.95" customHeight="1" spans="1:14">
      <c r="A67" s="10">
        <v>31</v>
      </c>
      <c r="B67" s="11" t="s">
        <v>55</v>
      </c>
      <c r="C67" s="11">
        <v>1420</v>
      </c>
      <c r="D67" s="12">
        <v>1217</v>
      </c>
      <c r="E67" s="11">
        <v>204</v>
      </c>
      <c r="F67" s="11">
        <v>39</v>
      </c>
      <c r="G67" s="11">
        <v>1419</v>
      </c>
      <c r="H67" s="13">
        <v>0</v>
      </c>
      <c r="I67">
        <v>6205</v>
      </c>
      <c r="J67" t="s">
        <v>56</v>
      </c>
      <c r="K67">
        <f>VLOOKUP(B67,'[1]合计 (2)'!$B:$D,3,0)-D67</f>
        <v>0</v>
      </c>
      <c r="L67" t="str">
        <f>VLOOKUP(B67,'[1]合计 (2)'!$B:$E,4,0)</f>
        <v>中学英语A</v>
      </c>
      <c r="M67" t="s">
        <v>51</v>
      </c>
      <c r="N67" t="s">
        <v>14</v>
      </c>
    </row>
    <row r="68" ht="21.95" customHeight="1" spans="1:14">
      <c r="A68" s="10">
        <v>32</v>
      </c>
      <c r="B68" s="11" t="s">
        <v>79</v>
      </c>
      <c r="C68" s="11">
        <v>462</v>
      </c>
      <c r="D68" s="25">
        <v>288</v>
      </c>
      <c r="E68" s="11">
        <v>174</v>
      </c>
      <c r="F68" s="11">
        <v>82</v>
      </c>
      <c r="G68" s="11">
        <v>462</v>
      </c>
      <c r="H68" s="13">
        <v>0</v>
      </c>
      <c r="I68">
        <v>6206</v>
      </c>
      <c r="J68" t="s">
        <v>56</v>
      </c>
      <c r="K68">
        <f>VLOOKUP(B68,'[1]合计 (2)'!$B:$D,3,0)-D68</f>
        <v>0</v>
      </c>
      <c r="L68" t="str">
        <f>VLOOKUP(B68,'[1]合计 (2)'!$B:$E,4,0)</f>
        <v>中学英语A</v>
      </c>
      <c r="M68" t="s">
        <v>62</v>
      </c>
      <c r="N68" t="s">
        <v>14</v>
      </c>
    </row>
    <row r="69" ht="21.95" customHeight="1" spans="1:14">
      <c r="A69" s="10">
        <v>44</v>
      </c>
      <c r="B69" s="11" t="s">
        <v>57</v>
      </c>
      <c r="C69" s="11">
        <v>67</v>
      </c>
      <c r="D69" s="12">
        <v>59</v>
      </c>
      <c r="E69" s="11">
        <v>8</v>
      </c>
      <c r="F69" s="11">
        <v>1</v>
      </c>
      <c r="G69" s="11">
        <v>67</v>
      </c>
      <c r="H69" s="13">
        <v>0</v>
      </c>
      <c r="I69">
        <v>6303</v>
      </c>
      <c r="J69" t="s">
        <v>56</v>
      </c>
      <c r="K69">
        <f>VLOOKUP(B69,'[1]合计 (2)'!$B:$D,3,0)-D69</f>
        <v>0</v>
      </c>
      <c r="L69" t="str">
        <f>VLOOKUP(B69,'[1]合计 (2)'!$B:$E,4,0)</f>
        <v>中学英语A</v>
      </c>
      <c r="M69" t="s">
        <v>51</v>
      </c>
      <c r="N69" t="s">
        <v>14</v>
      </c>
    </row>
    <row r="70" ht="21.95" customHeight="1" spans="1:14">
      <c r="A70" s="10">
        <v>17</v>
      </c>
      <c r="B70" s="11" t="s">
        <v>58</v>
      </c>
      <c r="C70" s="11">
        <v>23</v>
      </c>
      <c r="D70" s="12">
        <v>12</v>
      </c>
      <c r="E70" s="11">
        <v>11</v>
      </c>
      <c r="F70" s="11">
        <v>6</v>
      </c>
      <c r="G70" s="11">
        <v>23</v>
      </c>
      <c r="H70" s="13">
        <v>0</v>
      </c>
      <c r="I70">
        <v>5204</v>
      </c>
      <c r="J70" t="s">
        <v>59</v>
      </c>
      <c r="K70">
        <f>VLOOKUP(B70,'[1]合计 (2)'!$B:$D,3,0)-D70</f>
        <v>0</v>
      </c>
      <c r="L70" t="str">
        <f>VLOOKUP(B70,'[1]合计 (2)'!$B:$E,4,0)</f>
        <v>中学英语B</v>
      </c>
      <c r="M70" t="s">
        <v>51</v>
      </c>
      <c r="N70" t="s">
        <v>14</v>
      </c>
    </row>
    <row r="71" ht="21.95" customHeight="1" spans="1:14">
      <c r="A71" s="10">
        <v>27</v>
      </c>
      <c r="B71" s="11" t="s">
        <v>95</v>
      </c>
      <c r="C71" s="11">
        <v>582</v>
      </c>
      <c r="D71" s="58">
        <v>522</v>
      </c>
      <c r="E71" s="11">
        <v>60</v>
      </c>
      <c r="F71" s="11">
        <v>11</v>
      </c>
      <c r="G71" s="11">
        <v>582</v>
      </c>
      <c r="H71" s="13">
        <v>0</v>
      </c>
      <c r="I71">
        <v>6201</v>
      </c>
      <c r="J71" t="s">
        <v>89</v>
      </c>
      <c r="K71">
        <f>VLOOKUP(B71,'[1]合计 (2)'!$B:$D,3,0)-D71</f>
        <v>0</v>
      </c>
      <c r="L71" t="str">
        <f>VLOOKUP(B71,'[1]合计 (2)'!$B:$E,4,0)</f>
        <v>中学语文A</v>
      </c>
      <c r="M71" t="s">
        <v>51</v>
      </c>
      <c r="N71" t="s">
        <v>82</v>
      </c>
    </row>
    <row r="72" ht="21.95" customHeight="1" spans="1:14">
      <c r="A72" s="10">
        <v>28</v>
      </c>
      <c r="B72" s="11" t="s">
        <v>96</v>
      </c>
      <c r="C72" s="11">
        <v>317</v>
      </c>
      <c r="D72" s="58">
        <v>218</v>
      </c>
      <c r="E72" s="11">
        <v>99</v>
      </c>
      <c r="F72" s="11">
        <v>70</v>
      </c>
      <c r="G72" s="11">
        <v>317</v>
      </c>
      <c r="H72" s="13">
        <v>0</v>
      </c>
      <c r="I72">
        <v>6202</v>
      </c>
      <c r="J72" t="s">
        <v>89</v>
      </c>
      <c r="K72">
        <f>VLOOKUP(B72,'[1]合计 (2)'!$B:$D,3,0)-D72</f>
        <v>0</v>
      </c>
      <c r="L72" t="str">
        <f>VLOOKUP(B72,'[1]合计 (2)'!$B:$E,4,0)</f>
        <v>中学语文A</v>
      </c>
      <c r="M72" t="s">
        <v>51</v>
      </c>
      <c r="N72" t="s">
        <v>82</v>
      </c>
    </row>
    <row r="73" ht="21.95" customHeight="1" spans="1:14">
      <c r="A73" s="10">
        <v>42</v>
      </c>
      <c r="B73" s="11" t="s">
        <v>88</v>
      </c>
      <c r="C73" s="11">
        <v>21</v>
      </c>
      <c r="D73" s="12">
        <v>16</v>
      </c>
      <c r="E73" s="11">
        <v>5</v>
      </c>
      <c r="F73" s="11">
        <v>1</v>
      </c>
      <c r="G73" s="11">
        <v>21</v>
      </c>
      <c r="H73" s="13">
        <v>0</v>
      </c>
      <c r="I73">
        <v>6301</v>
      </c>
      <c r="J73" t="s">
        <v>89</v>
      </c>
      <c r="K73">
        <f>VLOOKUP(B73,'[1]合计 (2)'!$B:$D,3,0)-D73</f>
        <v>0</v>
      </c>
      <c r="L73" t="str">
        <f>VLOOKUP(B73,'[1]合计 (2)'!$B:$E,4,0)</f>
        <v>中学语文A</v>
      </c>
      <c r="M73" t="s">
        <v>13</v>
      </c>
      <c r="N73" t="s">
        <v>82</v>
      </c>
    </row>
    <row r="74" ht="21.95" customHeight="1" spans="1:14">
      <c r="A74" s="10">
        <v>15</v>
      </c>
      <c r="B74" s="11" t="s">
        <v>90</v>
      </c>
      <c r="C74" s="11">
        <v>32</v>
      </c>
      <c r="D74" s="12">
        <v>10</v>
      </c>
      <c r="E74" s="11">
        <v>22</v>
      </c>
      <c r="F74" s="11">
        <v>4</v>
      </c>
      <c r="G74" s="11">
        <v>32</v>
      </c>
      <c r="H74" s="13">
        <v>0</v>
      </c>
      <c r="I74">
        <v>5202</v>
      </c>
      <c r="J74" t="s">
        <v>91</v>
      </c>
      <c r="K74">
        <f>VLOOKUP(B74,'[1]合计 (2)'!$B:$D,3,0)-D74</f>
        <v>0</v>
      </c>
      <c r="L74" t="str">
        <f>VLOOKUP(B74,'[1]合计 (2)'!$B:$E,4,0)</f>
        <v>中学语文B</v>
      </c>
      <c r="M74" t="s">
        <v>13</v>
      </c>
      <c r="N74" t="s">
        <v>82</v>
      </c>
    </row>
    <row r="75" ht="21.95" customHeight="1" spans="1:14">
      <c r="A75" s="10">
        <v>34</v>
      </c>
      <c r="B75" s="11" t="s">
        <v>124</v>
      </c>
      <c r="C75" s="11">
        <v>317</v>
      </c>
      <c r="D75" s="12">
        <v>250</v>
      </c>
      <c r="E75" s="11">
        <v>67</v>
      </c>
      <c r="F75" s="11">
        <v>5</v>
      </c>
      <c r="G75" s="11">
        <v>317</v>
      </c>
      <c r="H75" s="13">
        <v>0</v>
      </c>
      <c r="I75">
        <v>6208</v>
      </c>
      <c r="J75" t="s">
        <v>125</v>
      </c>
      <c r="K75">
        <f>VLOOKUP(B75,'[1]合计 (2)'!$B:$D,3,0)-D75</f>
        <v>0</v>
      </c>
      <c r="L75" t="str">
        <f>VLOOKUP(B75,'[1]合计 (2)'!$B:$E,4,0)</f>
        <v>中学政治A</v>
      </c>
      <c r="M75" t="s">
        <v>62</v>
      </c>
      <c r="N75" t="s">
        <v>82</v>
      </c>
    </row>
    <row r="76" ht="21.95" customHeight="1" spans="1:14">
      <c r="A76" s="10">
        <v>19</v>
      </c>
      <c r="B76" s="11" t="s">
        <v>126</v>
      </c>
      <c r="C76" s="11">
        <v>15</v>
      </c>
      <c r="D76" s="12">
        <v>6</v>
      </c>
      <c r="E76" s="11">
        <v>9</v>
      </c>
      <c r="F76" s="11">
        <v>0</v>
      </c>
      <c r="G76" s="11">
        <v>15</v>
      </c>
      <c r="H76" s="13">
        <v>0</v>
      </c>
      <c r="I76">
        <v>5206</v>
      </c>
      <c r="J76" t="s">
        <v>127</v>
      </c>
      <c r="K76">
        <f>VLOOKUP(B76,'[1]合计 (2)'!$B:$D,3,0)-D76</f>
        <v>0</v>
      </c>
      <c r="L76" t="str">
        <f>VLOOKUP(B76,'[1]合计 (2)'!$B:$E,4,0)</f>
        <v>中学政治B</v>
      </c>
      <c r="M76" t="s">
        <v>62</v>
      </c>
      <c r="N76" t="s">
        <v>82</v>
      </c>
    </row>
    <row r="77" s="1" customFormat="1" ht="21.95" customHeight="1" spans="1:12">
      <c r="A77" s="14"/>
      <c r="B77" s="15" t="s">
        <v>128</v>
      </c>
      <c r="C77" s="15">
        <f t="shared" ref="C77:H77" si="0">SUM(C3:C76)</f>
        <v>17408</v>
      </c>
      <c r="D77" s="12">
        <f t="shared" si="0"/>
        <v>12564</v>
      </c>
      <c r="E77" s="15">
        <f t="shared" si="0"/>
        <v>4846</v>
      </c>
      <c r="F77" s="15">
        <f t="shared" si="0"/>
        <v>1109</v>
      </c>
      <c r="G77" s="15">
        <f t="shared" si="0"/>
        <v>17406</v>
      </c>
      <c r="H77" s="16">
        <f t="shared" si="0"/>
        <v>0</v>
      </c>
      <c r="I77" s="1">
        <f>COUNT(I3:I76)</f>
        <v>74</v>
      </c>
      <c r="K77">
        <f>VLOOKUP(B77,'[1]合计 (2)'!$B:$D,3,0)-D77</f>
        <v>0</v>
      </c>
      <c r="L77"/>
    </row>
    <row r="78" spans="3:3">
      <c r="C78" s="2" t="s">
        <v>136</v>
      </c>
    </row>
    <row r="79" spans="3:3">
      <c r="C79" s="2" t="s">
        <v>137</v>
      </c>
    </row>
    <row r="80" spans="3:3">
      <c r="C80" s="2" t="s">
        <v>138</v>
      </c>
    </row>
    <row r="82" spans="4:4">
      <c r="D82" s="17">
        <f>SUBTOTAL(9,D3:D76)</f>
        <v>12564</v>
      </c>
    </row>
    <row r="84" spans="4:4">
      <c r="D84" s="17">
        <f>184-6</f>
        <v>178</v>
      </c>
    </row>
    <row r="85" spans="4:4">
      <c r="D85" s="17">
        <v>36</v>
      </c>
    </row>
    <row r="86" spans="4:4">
      <c r="D86" s="17">
        <f>D84*D85</f>
        <v>6408</v>
      </c>
    </row>
    <row r="87" spans="4:4">
      <c r="D87" s="17">
        <f>D86*2</f>
        <v>12816</v>
      </c>
    </row>
    <row r="88" spans="4:4">
      <c r="D88" s="17">
        <v>12564</v>
      </c>
    </row>
    <row r="89" spans="2:4">
      <c r="B89" s="2" t="s">
        <v>129</v>
      </c>
      <c r="D89" s="17">
        <f>D87-D88</f>
        <v>252</v>
      </c>
    </row>
  </sheetData>
  <autoFilter ref="A2:O81">
    <extLst/>
  </autoFilter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"/>
  <sheetViews>
    <sheetView workbookViewId="0">
      <pane ySplit="2" topLeftCell="A54" activePane="bottomLeft" state="frozen"/>
      <selection/>
      <selection pane="bottomLeft" activeCell="D79" sqref="D79"/>
    </sheetView>
  </sheetViews>
  <sheetFormatPr defaultColWidth="9" defaultRowHeight="13.5"/>
  <cols>
    <col min="1" max="1" width="4.75" style="2" customWidth="1"/>
    <col min="2" max="2" width="17.375" style="2" customWidth="1"/>
    <col min="3" max="3" width="6.75" style="17" customWidth="1"/>
    <col min="4" max="4" width="8.5" style="2" customWidth="1"/>
    <col min="5" max="5" width="15.625" customWidth="1"/>
    <col min="6" max="6" width="5.125" style="2" customWidth="1"/>
    <col min="7" max="7" width="13.75" customWidth="1"/>
    <col min="8" max="8" width="9" style="2"/>
    <col min="9" max="9" width="7.375" style="2" customWidth="1"/>
    <col min="10" max="10" width="5.5" customWidth="1"/>
  </cols>
  <sheetData>
    <row r="1" ht="44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3" customHeight="1" spans="1:10">
      <c r="A2" s="52" t="s">
        <v>1</v>
      </c>
      <c r="B2" s="52" t="s">
        <v>2</v>
      </c>
      <c r="C2" s="53" t="s">
        <v>3</v>
      </c>
      <c r="D2" s="11" t="s">
        <v>4</v>
      </c>
      <c r="E2" s="11" t="s">
        <v>5</v>
      </c>
      <c r="F2" s="54" t="s">
        <v>6</v>
      </c>
      <c r="G2" s="11" t="s">
        <v>139</v>
      </c>
      <c r="H2" s="11" t="s">
        <v>140</v>
      </c>
      <c r="I2" s="11" t="s">
        <v>9</v>
      </c>
      <c r="J2" s="11" t="s">
        <v>10</v>
      </c>
    </row>
    <row r="3" ht="21.95" customHeight="1" spans="1:10">
      <c r="A3" s="11">
        <v>4</v>
      </c>
      <c r="B3" s="11" t="s">
        <v>84</v>
      </c>
      <c r="C3" s="15">
        <v>8</v>
      </c>
      <c r="D3" s="11">
        <v>5102</v>
      </c>
      <c r="E3" s="20" t="s">
        <v>141</v>
      </c>
      <c r="F3" s="11">
        <f>VLOOKUP(B3,'[1]合计 (2)'!$B:$D,3,0)-C3</f>
        <v>0</v>
      </c>
      <c r="G3" s="20" t="str">
        <f>VLOOKUP(B3,'[1]合计 (2)'!$B:$E,4,0)</f>
        <v>小学语文B</v>
      </c>
      <c r="H3" s="41">
        <v>44723</v>
      </c>
      <c r="I3" s="33" t="s">
        <v>14</v>
      </c>
      <c r="J3" s="20"/>
    </row>
    <row r="4" ht="21.95" customHeight="1" spans="1:10">
      <c r="A4" s="11">
        <v>5</v>
      </c>
      <c r="B4" s="11" t="s">
        <v>86</v>
      </c>
      <c r="C4" s="15">
        <v>20</v>
      </c>
      <c r="D4" s="11">
        <v>5103</v>
      </c>
      <c r="E4" s="20" t="s">
        <v>141</v>
      </c>
      <c r="F4" s="11">
        <f>VLOOKUP(B4,'[1]合计 (2)'!$B:$D,3,0)-C4</f>
        <v>0</v>
      </c>
      <c r="G4" s="20" t="str">
        <f>VLOOKUP(B4,'[1]合计 (2)'!$B:$E,4,0)</f>
        <v>小学语文B</v>
      </c>
      <c r="H4" s="41">
        <v>44723</v>
      </c>
      <c r="I4" s="33" t="s">
        <v>14</v>
      </c>
      <c r="J4" s="20"/>
    </row>
    <row r="5" ht="21.95" customHeight="1" spans="1:10">
      <c r="A5" s="11">
        <v>6</v>
      </c>
      <c r="B5" s="11" t="s">
        <v>87</v>
      </c>
      <c r="C5" s="15">
        <v>22</v>
      </c>
      <c r="D5" s="11">
        <v>5104</v>
      </c>
      <c r="E5" s="20" t="s">
        <v>141</v>
      </c>
      <c r="F5" s="11">
        <f>VLOOKUP(B5,'[1]合计 (2)'!$B:$D,3,0)-C5</f>
        <v>0</v>
      </c>
      <c r="G5" s="20" t="str">
        <f>VLOOKUP(B5,'[1]合计 (2)'!$B:$E,4,0)</f>
        <v>小学语文B</v>
      </c>
      <c r="H5" s="41">
        <v>44723</v>
      </c>
      <c r="I5" s="33" t="s">
        <v>14</v>
      </c>
      <c r="J5" s="20"/>
    </row>
    <row r="6" ht="21.95" customHeight="1" spans="1:10">
      <c r="A6" s="11">
        <v>15</v>
      </c>
      <c r="B6" s="11" t="s">
        <v>90</v>
      </c>
      <c r="C6" s="15">
        <v>10</v>
      </c>
      <c r="D6" s="11">
        <v>5202</v>
      </c>
      <c r="E6" s="20" t="s">
        <v>141</v>
      </c>
      <c r="F6" s="11">
        <f>VLOOKUP(B6,'[1]合计 (2)'!$B:$D,3,0)-C6</f>
        <v>0</v>
      </c>
      <c r="G6" s="20" t="str">
        <f>VLOOKUP(B6,'[1]合计 (2)'!$B:$E,4,0)</f>
        <v>中学语文B</v>
      </c>
      <c r="H6" s="41">
        <v>44723</v>
      </c>
      <c r="I6" s="33" t="s">
        <v>14</v>
      </c>
      <c r="J6" s="20"/>
    </row>
    <row r="7" ht="21.95" customHeight="1" spans="1:10">
      <c r="A7" s="11">
        <v>3</v>
      </c>
      <c r="B7" s="11" t="s">
        <v>92</v>
      </c>
      <c r="C7" s="15">
        <v>898</v>
      </c>
      <c r="D7" s="11">
        <v>6101</v>
      </c>
      <c r="E7" s="20" t="s">
        <v>142</v>
      </c>
      <c r="F7" s="11">
        <f>VLOOKUP(B7,'[1]合计 (2)'!$B:$D,3,0)-C7</f>
        <v>0</v>
      </c>
      <c r="G7" s="20" t="str">
        <f>VLOOKUP(B7,'[1]合计 (2)'!$B:$E,4,0)</f>
        <v>小学语文A</v>
      </c>
      <c r="H7" s="41">
        <v>44723</v>
      </c>
      <c r="I7" s="33" t="s">
        <v>14</v>
      </c>
      <c r="J7" s="20"/>
    </row>
    <row r="8" ht="21.95" customHeight="1" spans="1:10">
      <c r="A8" s="11">
        <v>6</v>
      </c>
      <c r="B8" s="11" t="s">
        <v>93</v>
      </c>
      <c r="C8" s="15">
        <v>361</v>
      </c>
      <c r="D8" s="11">
        <v>6104</v>
      </c>
      <c r="E8" s="20" t="s">
        <v>142</v>
      </c>
      <c r="F8" s="11">
        <f>VLOOKUP(B8,'[1]合计 (2)'!$B:$D,3,0)-C8</f>
        <v>0</v>
      </c>
      <c r="G8" s="20" t="str">
        <f>VLOOKUP(B8,'[1]合计 (2)'!$B:$E,4,0)</f>
        <v>小学语文A</v>
      </c>
      <c r="H8" s="41">
        <v>44723</v>
      </c>
      <c r="I8" s="33" t="s">
        <v>14</v>
      </c>
      <c r="J8" s="20"/>
    </row>
    <row r="9" ht="21.95" customHeight="1" spans="1:10">
      <c r="A9" s="11">
        <v>7</v>
      </c>
      <c r="B9" s="11" t="s">
        <v>94</v>
      </c>
      <c r="C9" s="15">
        <v>353</v>
      </c>
      <c r="D9" s="11">
        <v>6105</v>
      </c>
      <c r="E9" s="20" t="s">
        <v>142</v>
      </c>
      <c r="F9" s="11">
        <f>VLOOKUP(B9,'[1]合计 (2)'!$B:$D,3,0)-C9</f>
        <v>0</v>
      </c>
      <c r="G9" s="20" t="str">
        <f>VLOOKUP(B9,'[1]合计 (2)'!$B:$E,4,0)</f>
        <v>小学语文A</v>
      </c>
      <c r="H9" s="41">
        <v>44723</v>
      </c>
      <c r="I9" s="33" t="s">
        <v>14</v>
      </c>
      <c r="J9" s="20"/>
    </row>
    <row r="10" ht="21.95" customHeight="1" spans="1:10">
      <c r="A10" s="11">
        <v>27</v>
      </c>
      <c r="B10" s="11" t="s">
        <v>95</v>
      </c>
      <c r="C10" s="15">
        <v>522</v>
      </c>
      <c r="D10" s="11">
        <v>6201</v>
      </c>
      <c r="E10" s="20" t="s">
        <v>142</v>
      </c>
      <c r="F10" s="11">
        <f>VLOOKUP(B10,'[1]合计 (2)'!$B:$D,3,0)-C10</f>
        <v>0</v>
      </c>
      <c r="G10" s="20" t="str">
        <f>VLOOKUP(B10,'[1]合计 (2)'!$B:$E,4,0)</f>
        <v>中学语文A</v>
      </c>
      <c r="H10" s="41">
        <v>44723</v>
      </c>
      <c r="I10" s="33" t="s">
        <v>14</v>
      </c>
      <c r="J10" s="20"/>
    </row>
    <row r="11" ht="21.95" customHeight="1" spans="1:10">
      <c r="A11" s="11">
        <v>4</v>
      </c>
      <c r="B11" s="11" t="s">
        <v>80</v>
      </c>
      <c r="C11" s="15">
        <v>886</v>
      </c>
      <c r="D11" s="11">
        <v>6102</v>
      </c>
      <c r="E11" s="20" t="s">
        <v>143</v>
      </c>
      <c r="F11" s="11">
        <f>VLOOKUP(B11,'[1]合计 (2)'!$B:$D,3,0)-C11</f>
        <v>0</v>
      </c>
      <c r="G11" s="20" t="str">
        <f>VLOOKUP(B11,'[1]合计 (2)'!$B:$E,4,0)</f>
        <v>小学语文A</v>
      </c>
      <c r="H11" s="41">
        <v>44723</v>
      </c>
      <c r="I11" s="57" t="s">
        <v>82</v>
      </c>
      <c r="J11" s="20"/>
    </row>
    <row r="12" ht="21.95" customHeight="1" spans="1:10">
      <c r="A12" s="11">
        <v>5</v>
      </c>
      <c r="B12" s="11" t="s">
        <v>83</v>
      </c>
      <c r="C12" s="15">
        <v>1065</v>
      </c>
      <c r="D12" s="11">
        <v>6103</v>
      </c>
      <c r="E12" s="20" t="s">
        <v>143</v>
      </c>
      <c r="F12" s="11">
        <f>VLOOKUP(B12,'[1]合计 (2)'!$B:$D,3,0)-C12</f>
        <v>0</v>
      </c>
      <c r="G12" s="20" t="str">
        <f>VLOOKUP(B12,'[1]合计 (2)'!$B:$E,4,0)</f>
        <v>小学语文A</v>
      </c>
      <c r="H12" s="41">
        <v>44723</v>
      </c>
      <c r="I12" s="57" t="s">
        <v>82</v>
      </c>
      <c r="J12" s="20"/>
    </row>
    <row r="13" ht="21.95" customHeight="1" spans="1:10">
      <c r="A13" s="11">
        <v>42</v>
      </c>
      <c r="B13" s="11" t="s">
        <v>88</v>
      </c>
      <c r="C13" s="15">
        <v>16</v>
      </c>
      <c r="D13" s="11">
        <v>6301</v>
      </c>
      <c r="E13" s="20" t="s">
        <v>143</v>
      </c>
      <c r="F13" s="11">
        <f>VLOOKUP(B13,'[1]合计 (2)'!$B:$D,3,0)-C13</f>
        <v>0</v>
      </c>
      <c r="G13" s="20" t="str">
        <f>VLOOKUP(B13,'[1]合计 (2)'!$B:$E,4,0)</f>
        <v>中学语文A</v>
      </c>
      <c r="H13" s="41">
        <v>44723</v>
      </c>
      <c r="I13" s="57" t="s">
        <v>82</v>
      </c>
      <c r="J13" s="20"/>
    </row>
    <row r="14" ht="21.95" customHeight="1" spans="1:10">
      <c r="A14" s="11">
        <v>28</v>
      </c>
      <c r="B14" s="11" t="s">
        <v>96</v>
      </c>
      <c r="C14" s="15">
        <v>218</v>
      </c>
      <c r="D14" s="11">
        <v>6202</v>
      </c>
      <c r="E14" s="20" t="s">
        <v>143</v>
      </c>
      <c r="F14" s="11">
        <f>VLOOKUP(B14,'[1]合计 (2)'!$B:$D,3,0)-C14</f>
        <v>0</v>
      </c>
      <c r="G14" s="20" t="str">
        <f>VLOOKUP(B14,'[1]合计 (2)'!$B:$E,4,0)</f>
        <v>中学语文A</v>
      </c>
      <c r="H14" s="41">
        <v>44723</v>
      </c>
      <c r="I14" s="57" t="s">
        <v>82</v>
      </c>
      <c r="J14" s="20"/>
    </row>
    <row r="15" ht="21.95" customHeight="1" spans="1:10">
      <c r="A15" s="11">
        <v>10</v>
      </c>
      <c r="B15" s="11" t="s">
        <v>49</v>
      </c>
      <c r="C15" s="15">
        <v>1026</v>
      </c>
      <c r="D15" s="11">
        <v>6108</v>
      </c>
      <c r="E15" s="20" t="s">
        <v>50</v>
      </c>
      <c r="F15" s="11">
        <f>VLOOKUP(B15,'[1]合计 (2)'!$B:$D,3,0)-C15</f>
        <v>0</v>
      </c>
      <c r="G15" s="20" t="str">
        <f>VLOOKUP(B15,'[1]合计 (2)'!$B:$E,4,0)</f>
        <v>小学英语A</v>
      </c>
      <c r="H15" s="31">
        <v>44724</v>
      </c>
      <c r="I15" s="33" t="s">
        <v>14</v>
      </c>
      <c r="J15" s="20"/>
    </row>
    <row r="16" ht="21.95" customHeight="1" spans="1:10">
      <c r="A16" s="11">
        <v>11</v>
      </c>
      <c r="B16" s="11" t="s">
        <v>52</v>
      </c>
      <c r="C16" s="15">
        <v>63</v>
      </c>
      <c r="D16" s="11">
        <v>6109</v>
      </c>
      <c r="E16" s="20" t="s">
        <v>50</v>
      </c>
      <c r="F16" s="11">
        <f>VLOOKUP(B16,'[1]合计 (2)'!$B:$D,3,0)-C16</f>
        <v>0</v>
      </c>
      <c r="G16" s="20" t="str">
        <f>VLOOKUP(B16,'[1]合计 (2)'!$B:$E,4,0)</f>
        <v>小学英语A</v>
      </c>
      <c r="H16" s="31">
        <v>44724</v>
      </c>
      <c r="I16" s="33" t="s">
        <v>14</v>
      </c>
      <c r="J16" s="20"/>
    </row>
    <row r="17" ht="21.95" customHeight="1" spans="1:10">
      <c r="A17" s="11">
        <v>9</v>
      </c>
      <c r="B17" s="11" t="s">
        <v>53</v>
      </c>
      <c r="C17" s="15">
        <v>25</v>
      </c>
      <c r="D17" s="11">
        <v>5107</v>
      </c>
      <c r="E17" s="20" t="s">
        <v>54</v>
      </c>
      <c r="F17" s="11">
        <f>VLOOKUP(B17,'[1]合计 (2)'!$B:$D,3,0)-C17</f>
        <v>0</v>
      </c>
      <c r="G17" s="20" t="str">
        <f>VLOOKUP(B17,'[1]合计 (2)'!$B:$E,4,0)</f>
        <v>小学英语B</v>
      </c>
      <c r="H17" s="31">
        <v>44724</v>
      </c>
      <c r="I17" s="33" t="s">
        <v>14</v>
      </c>
      <c r="J17" s="20"/>
    </row>
    <row r="18" ht="21.95" customHeight="1" spans="1:10">
      <c r="A18" s="11">
        <v>8</v>
      </c>
      <c r="B18" s="11" t="s">
        <v>60</v>
      </c>
      <c r="C18" s="15">
        <v>820</v>
      </c>
      <c r="D18" s="11">
        <v>6106</v>
      </c>
      <c r="E18" s="20" t="s">
        <v>61</v>
      </c>
      <c r="F18" s="11">
        <f>VLOOKUP(B18,'[1]合计 (2)'!$B:$D,3,0)-C18</f>
        <v>0</v>
      </c>
      <c r="G18" s="20" t="str">
        <f>VLOOKUP(B18,'[1]合计 (2)'!$B:$E,4,0)</f>
        <v>小学数学A</v>
      </c>
      <c r="H18" s="31">
        <v>44724</v>
      </c>
      <c r="I18" s="33" t="s">
        <v>14</v>
      </c>
      <c r="J18" s="20"/>
    </row>
    <row r="19" ht="21.95" customHeight="1" spans="1:10">
      <c r="A19" s="11">
        <v>9</v>
      </c>
      <c r="B19" s="11" t="s">
        <v>63</v>
      </c>
      <c r="C19" s="15">
        <v>170</v>
      </c>
      <c r="D19" s="11">
        <v>6107</v>
      </c>
      <c r="E19" s="20" t="s">
        <v>61</v>
      </c>
      <c r="F19" s="11">
        <f>VLOOKUP(B19,'[1]合计 (2)'!$B:$D,3,0)-C19</f>
        <v>0</v>
      </c>
      <c r="G19" s="20" t="str">
        <f>VLOOKUP(B19,'[1]合计 (2)'!$B:$E,4,0)</f>
        <v>小学数学A</v>
      </c>
      <c r="H19" s="31">
        <v>44724</v>
      </c>
      <c r="I19" s="33" t="s">
        <v>14</v>
      </c>
      <c r="J19" s="20"/>
    </row>
    <row r="20" ht="21.95" customHeight="1" spans="1:10">
      <c r="A20" s="11">
        <v>7</v>
      </c>
      <c r="B20" s="11" t="s">
        <v>64</v>
      </c>
      <c r="C20" s="15">
        <v>13</v>
      </c>
      <c r="D20" s="11">
        <v>5105</v>
      </c>
      <c r="E20" s="20" t="s">
        <v>65</v>
      </c>
      <c r="F20" s="11">
        <f>VLOOKUP(B20,'[1]合计 (2)'!$B:$D,3,0)-C20</f>
        <v>0</v>
      </c>
      <c r="G20" s="20" t="str">
        <f>VLOOKUP(B20,'[1]合计 (2)'!$B:$E,4,0)</f>
        <v>小学数学B</v>
      </c>
      <c r="H20" s="31">
        <v>44724</v>
      </c>
      <c r="I20" s="33" t="s">
        <v>14</v>
      </c>
      <c r="J20" s="20"/>
    </row>
    <row r="21" ht="21.95" customHeight="1" spans="1:10">
      <c r="A21" s="11">
        <v>8</v>
      </c>
      <c r="B21" s="11" t="s">
        <v>66</v>
      </c>
      <c r="C21" s="15">
        <v>14</v>
      </c>
      <c r="D21" s="11">
        <v>5106</v>
      </c>
      <c r="E21" s="20" t="s">
        <v>65</v>
      </c>
      <c r="F21" s="11">
        <f>VLOOKUP(B21,'[1]合计 (2)'!$B:$D,3,0)-C21</f>
        <v>0</v>
      </c>
      <c r="G21" s="20" t="str">
        <f>VLOOKUP(B21,'[1]合计 (2)'!$B:$E,4,0)</f>
        <v>小学数学B</v>
      </c>
      <c r="H21" s="31">
        <v>44724</v>
      </c>
      <c r="I21" s="33" t="s">
        <v>14</v>
      </c>
      <c r="J21" s="20"/>
    </row>
    <row r="22" ht="21.95" customHeight="1" spans="1:10">
      <c r="A22" s="11">
        <v>29</v>
      </c>
      <c r="B22" s="11" t="s">
        <v>72</v>
      </c>
      <c r="C22" s="15">
        <v>353</v>
      </c>
      <c r="D22" s="11">
        <v>6203</v>
      </c>
      <c r="E22" s="20" t="s">
        <v>73</v>
      </c>
      <c r="F22" s="11">
        <f>VLOOKUP(B22,'[1]合计 (2)'!$B:$D,3,0)-C22</f>
        <v>0</v>
      </c>
      <c r="G22" s="20" t="str">
        <f>VLOOKUP(B22,'[1]合计 (2)'!$B:$E,4,0)</f>
        <v>中学数学A</v>
      </c>
      <c r="H22" s="31">
        <v>44724</v>
      </c>
      <c r="I22" s="57" t="s">
        <v>82</v>
      </c>
      <c r="J22" s="20"/>
    </row>
    <row r="23" ht="21.95" customHeight="1" spans="1:10">
      <c r="A23" s="11">
        <v>30</v>
      </c>
      <c r="B23" s="11" t="s">
        <v>74</v>
      </c>
      <c r="C23" s="15">
        <v>85</v>
      </c>
      <c r="D23" s="11">
        <v>6204</v>
      </c>
      <c r="E23" s="20" t="s">
        <v>73</v>
      </c>
      <c r="F23" s="11">
        <f>VLOOKUP(B23,'[1]合计 (2)'!$B:$D,3,0)-C23</f>
        <v>0</v>
      </c>
      <c r="G23" s="20" t="str">
        <f>VLOOKUP(B23,'[1]合计 (2)'!$B:$E,4,0)</f>
        <v>中学数学A</v>
      </c>
      <c r="H23" s="31">
        <v>44724</v>
      </c>
      <c r="I23" s="57" t="s">
        <v>82</v>
      </c>
      <c r="J23" s="20"/>
    </row>
    <row r="24" ht="21.95" customHeight="1" spans="1:10">
      <c r="A24" s="11">
        <v>43</v>
      </c>
      <c r="B24" s="11" t="s">
        <v>75</v>
      </c>
      <c r="C24" s="15">
        <v>28</v>
      </c>
      <c r="D24" s="11">
        <v>6302</v>
      </c>
      <c r="E24" s="20" t="s">
        <v>73</v>
      </c>
      <c r="F24" s="11">
        <f>VLOOKUP(B24,'[1]合计 (2)'!$B:$D,3,0)-C24</f>
        <v>0</v>
      </c>
      <c r="G24" s="20" t="str">
        <f>VLOOKUP(B24,'[1]合计 (2)'!$B:$E,4,0)</f>
        <v>中学数学A</v>
      </c>
      <c r="H24" s="31">
        <v>44724</v>
      </c>
      <c r="I24" s="57" t="s">
        <v>82</v>
      </c>
      <c r="J24" s="20"/>
    </row>
    <row r="25" ht="21.95" customHeight="1" spans="1:10">
      <c r="A25" s="11">
        <v>16</v>
      </c>
      <c r="B25" s="11" t="s">
        <v>76</v>
      </c>
      <c r="C25" s="15">
        <v>3</v>
      </c>
      <c r="D25" s="11">
        <v>5203</v>
      </c>
      <c r="E25" s="20" t="s">
        <v>77</v>
      </c>
      <c r="F25" s="11">
        <f>VLOOKUP(B25,'[1]合计 (2)'!$B:$D,3,0)-C25</f>
        <v>0</v>
      </c>
      <c r="G25" s="20" t="str">
        <f>VLOOKUP(B25,'[1]合计 (2)'!$B:$E,4,0)</f>
        <v>中学数学B</v>
      </c>
      <c r="H25" s="31">
        <v>44724</v>
      </c>
      <c r="I25" s="57" t="s">
        <v>82</v>
      </c>
      <c r="J25" s="20"/>
    </row>
    <row r="26" ht="21.95" customHeight="1" spans="1:10">
      <c r="A26" s="11">
        <v>24</v>
      </c>
      <c r="B26" s="11" t="s">
        <v>78</v>
      </c>
      <c r="C26" s="15">
        <v>5</v>
      </c>
      <c r="D26" s="11">
        <v>5301</v>
      </c>
      <c r="E26" s="20" t="s">
        <v>77</v>
      </c>
      <c r="F26" s="11">
        <f>VLOOKUP(B26,'[1]合计 (2)'!$B:$D,3,0)-C26</f>
        <v>0</v>
      </c>
      <c r="G26" s="20" t="str">
        <f>VLOOKUP(B26,'[1]合计 (2)'!$B:$E,4,0)</f>
        <v>中学数学B</v>
      </c>
      <c r="H26" s="31">
        <v>44724</v>
      </c>
      <c r="I26" s="57" t="s">
        <v>82</v>
      </c>
      <c r="J26" s="20"/>
    </row>
    <row r="27" ht="21.95" customHeight="1" spans="1:10">
      <c r="A27" s="11">
        <v>13</v>
      </c>
      <c r="B27" s="11" t="s">
        <v>97</v>
      </c>
      <c r="C27" s="15">
        <v>3</v>
      </c>
      <c r="D27" s="11">
        <v>5111</v>
      </c>
      <c r="E27" s="20" t="s">
        <v>98</v>
      </c>
      <c r="F27" s="11">
        <f>VLOOKUP(B27,'[1]合计 (2)'!$B:$D,3,0)-C27</f>
        <v>0</v>
      </c>
      <c r="G27" s="20" t="str">
        <f>VLOOKUP(B27,'[1]合计 (2)'!$B:$E,4,0)</f>
        <v>小学综合实践B</v>
      </c>
      <c r="H27" s="31">
        <v>44724</v>
      </c>
      <c r="I27" s="57" t="s">
        <v>82</v>
      </c>
      <c r="J27" s="20"/>
    </row>
    <row r="28" ht="21.95" customHeight="1" spans="1:10">
      <c r="A28" s="11">
        <v>14</v>
      </c>
      <c r="B28" s="11" t="s">
        <v>99</v>
      </c>
      <c r="C28" s="15">
        <v>35</v>
      </c>
      <c r="D28" s="11">
        <v>6112</v>
      </c>
      <c r="E28" s="20" t="s">
        <v>100</v>
      </c>
      <c r="F28" s="11">
        <f>VLOOKUP(B28,'[1]合计 (2)'!$B:$D,3,0)-C28</f>
        <v>0</v>
      </c>
      <c r="G28" s="20" t="str">
        <f>VLOOKUP(B28,'[1]合计 (2)'!$B:$E,4,0)</f>
        <v>中小学体育A</v>
      </c>
      <c r="H28" s="31">
        <v>44724</v>
      </c>
      <c r="I28" s="57" t="s">
        <v>82</v>
      </c>
      <c r="J28" s="20"/>
    </row>
    <row r="29" ht="21.95" customHeight="1" spans="1:10">
      <c r="A29" s="11">
        <v>15</v>
      </c>
      <c r="B29" s="11" t="s">
        <v>101</v>
      </c>
      <c r="C29" s="15">
        <v>73</v>
      </c>
      <c r="D29" s="11">
        <v>6113</v>
      </c>
      <c r="E29" s="20" t="s">
        <v>100</v>
      </c>
      <c r="F29" s="11">
        <f>VLOOKUP(B29,'[1]合计 (2)'!$B:$D,3,0)-C29</f>
        <v>0</v>
      </c>
      <c r="G29" s="20" t="str">
        <f>VLOOKUP(B29,'[1]合计 (2)'!$B:$E,4,0)</f>
        <v>中小学体育A</v>
      </c>
      <c r="H29" s="31">
        <v>44724</v>
      </c>
      <c r="I29" s="57" t="s">
        <v>82</v>
      </c>
      <c r="J29" s="20"/>
    </row>
    <row r="30" ht="21.95" customHeight="1" spans="1:10">
      <c r="A30" s="11">
        <v>16</v>
      </c>
      <c r="B30" s="11" t="s">
        <v>102</v>
      </c>
      <c r="C30" s="15">
        <v>54</v>
      </c>
      <c r="D30" s="11">
        <v>6114</v>
      </c>
      <c r="E30" s="20" t="s">
        <v>100</v>
      </c>
      <c r="F30" s="11">
        <f>VLOOKUP(B30,'[1]合计 (2)'!$B:$D,3,0)-C30</f>
        <v>0</v>
      </c>
      <c r="G30" s="20" t="str">
        <f>VLOOKUP(B30,'[1]合计 (2)'!$B:$E,4,0)</f>
        <v>中小学体育A</v>
      </c>
      <c r="H30" s="31">
        <v>44724</v>
      </c>
      <c r="I30" s="57" t="s">
        <v>82</v>
      </c>
      <c r="J30" s="20"/>
    </row>
    <row r="31" ht="21.95" customHeight="1" spans="1:10">
      <c r="A31" s="11">
        <v>17</v>
      </c>
      <c r="B31" s="11" t="s">
        <v>103</v>
      </c>
      <c r="C31" s="15">
        <v>26</v>
      </c>
      <c r="D31" s="11">
        <v>6115</v>
      </c>
      <c r="E31" s="20" t="s">
        <v>100</v>
      </c>
      <c r="F31" s="11">
        <f>VLOOKUP(B31,'[1]合计 (2)'!$B:$D,3,0)-C31</f>
        <v>0</v>
      </c>
      <c r="G31" s="20" t="str">
        <f>VLOOKUP(B31,'[1]合计 (2)'!$B:$E,4,0)</f>
        <v>中小学体育A</v>
      </c>
      <c r="H31" s="31">
        <v>44724</v>
      </c>
      <c r="I31" s="57" t="s">
        <v>82</v>
      </c>
      <c r="J31" s="20"/>
    </row>
    <row r="32" ht="21.95" customHeight="1" spans="1:10">
      <c r="A32" s="11">
        <v>18</v>
      </c>
      <c r="B32" s="11" t="s">
        <v>104</v>
      </c>
      <c r="C32" s="15">
        <v>17</v>
      </c>
      <c r="D32" s="11">
        <v>6116</v>
      </c>
      <c r="E32" s="20" t="s">
        <v>100</v>
      </c>
      <c r="F32" s="11">
        <f>VLOOKUP(B32,'[1]合计 (2)'!$B:$D,3,0)-C32</f>
        <v>0</v>
      </c>
      <c r="G32" s="20" t="str">
        <f>VLOOKUP(B32,'[1]合计 (2)'!$B:$E,4,0)</f>
        <v>中小学体育A</v>
      </c>
      <c r="H32" s="31">
        <v>44724</v>
      </c>
      <c r="I32" s="57" t="s">
        <v>82</v>
      </c>
      <c r="J32" s="20"/>
    </row>
    <row r="33" ht="21.95" customHeight="1" spans="1:10">
      <c r="A33" s="11">
        <v>19</v>
      </c>
      <c r="B33" s="11" t="s">
        <v>105</v>
      </c>
      <c r="C33" s="15">
        <v>27</v>
      </c>
      <c r="D33" s="11">
        <v>6117</v>
      </c>
      <c r="E33" s="20" t="s">
        <v>100</v>
      </c>
      <c r="F33" s="11">
        <f>VLOOKUP(B33,'[1]合计 (2)'!$B:$D,3,0)-C33</f>
        <v>0</v>
      </c>
      <c r="G33" s="20" t="str">
        <f>VLOOKUP(B33,'[1]合计 (2)'!$B:$E,4,0)</f>
        <v>中小学体育A</v>
      </c>
      <c r="H33" s="31">
        <v>44724</v>
      </c>
      <c r="I33" s="57" t="s">
        <v>82</v>
      </c>
      <c r="J33" s="20"/>
    </row>
    <row r="34" ht="21.95" customHeight="1" spans="1:10">
      <c r="A34" s="11">
        <v>39</v>
      </c>
      <c r="B34" s="11" t="s">
        <v>106</v>
      </c>
      <c r="C34" s="15">
        <v>85</v>
      </c>
      <c r="D34" s="11">
        <v>6213</v>
      </c>
      <c r="E34" s="20" t="s">
        <v>100</v>
      </c>
      <c r="F34" s="11">
        <f>VLOOKUP(B34,'[1]合计 (2)'!$B:$D,3,0)-C34</f>
        <v>0</v>
      </c>
      <c r="G34" s="20" t="str">
        <f>VLOOKUP(B34,'[1]合计 (2)'!$B:$E,4,0)</f>
        <v>中小学体育A</v>
      </c>
      <c r="H34" s="31">
        <v>44724</v>
      </c>
      <c r="I34" s="57" t="s">
        <v>82</v>
      </c>
      <c r="J34" s="20"/>
    </row>
    <row r="35" ht="21.95" customHeight="1" spans="1:10">
      <c r="A35" s="11">
        <v>11</v>
      </c>
      <c r="B35" s="11" t="s">
        <v>107</v>
      </c>
      <c r="C35" s="15">
        <v>12</v>
      </c>
      <c r="D35" s="11">
        <v>5109</v>
      </c>
      <c r="E35" s="20" t="s">
        <v>108</v>
      </c>
      <c r="F35" s="11">
        <f>VLOOKUP(B35,'[1]合计 (2)'!$B:$D,3,0)-C35</f>
        <v>0</v>
      </c>
      <c r="G35" s="20" t="str">
        <f>VLOOKUP(B35,'[1]合计 (2)'!$B:$E,4,0)</f>
        <v>中小学体育B</v>
      </c>
      <c r="H35" s="31">
        <v>44724</v>
      </c>
      <c r="I35" s="57" t="s">
        <v>82</v>
      </c>
      <c r="J35" s="20"/>
    </row>
    <row r="36" ht="21.95" customHeight="1" spans="1:10">
      <c r="A36" s="11">
        <v>21</v>
      </c>
      <c r="B36" s="11" t="s">
        <v>109</v>
      </c>
      <c r="C36" s="15">
        <v>5</v>
      </c>
      <c r="D36" s="11">
        <v>5208</v>
      </c>
      <c r="E36" s="20" t="s">
        <v>108</v>
      </c>
      <c r="F36" s="11">
        <f>VLOOKUP(B36,'[1]合计 (2)'!$B:$D,3,0)-C36</f>
        <v>0</v>
      </c>
      <c r="G36" s="20" t="str">
        <f>VLOOKUP(B36,'[1]合计 (2)'!$B:$E,4,0)</f>
        <v>中小学体育B</v>
      </c>
      <c r="H36" s="31">
        <v>44724</v>
      </c>
      <c r="I36" s="57" t="s">
        <v>82</v>
      </c>
      <c r="J36" s="20"/>
    </row>
    <row r="37" ht="21.95" customHeight="1" spans="1:10">
      <c r="A37" s="11">
        <v>25</v>
      </c>
      <c r="B37" s="11" t="s">
        <v>110</v>
      </c>
      <c r="C37" s="15">
        <v>202</v>
      </c>
      <c r="D37" s="11">
        <v>6123</v>
      </c>
      <c r="E37" s="20" t="s">
        <v>111</v>
      </c>
      <c r="F37" s="11">
        <f>VLOOKUP(B37,'[1]合计 (2)'!$B:$D,3,0)-C37</f>
        <v>0</v>
      </c>
      <c r="G37" s="20" t="str">
        <f>VLOOKUP(B37,'[1]合计 (2)'!$B:$E,4,0)</f>
        <v>中小学心理学A</v>
      </c>
      <c r="H37" s="31">
        <v>44724</v>
      </c>
      <c r="I37" s="57" t="s">
        <v>82</v>
      </c>
      <c r="J37" s="20"/>
    </row>
    <row r="38" ht="21.95" customHeight="1" spans="1:10">
      <c r="A38" s="11">
        <v>26</v>
      </c>
      <c r="B38" s="11" t="s">
        <v>112</v>
      </c>
      <c r="C38" s="15">
        <v>25</v>
      </c>
      <c r="D38" s="11">
        <v>6124</v>
      </c>
      <c r="E38" s="20" t="s">
        <v>111</v>
      </c>
      <c r="F38" s="11">
        <f>VLOOKUP(B38,'[1]合计 (2)'!$B:$D,3,0)-C38</f>
        <v>0</v>
      </c>
      <c r="G38" s="20" t="str">
        <f>VLOOKUP(B38,'[1]合计 (2)'!$B:$E,4,0)</f>
        <v>中小学心理学A</v>
      </c>
      <c r="H38" s="31">
        <v>44724</v>
      </c>
      <c r="I38" s="57" t="s">
        <v>82</v>
      </c>
      <c r="J38" s="20"/>
    </row>
    <row r="39" ht="21.95" customHeight="1" spans="1:10">
      <c r="A39" s="11">
        <v>41</v>
      </c>
      <c r="B39" s="11" t="s">
        <v>113</v>
      </c>
      <c r="C39" s="15">
        <v>69</v>
      </c>
      <c r="D39" s="11">
        <v>6215</v>
      </c>
      <c r="E39" s="20" t="s">
        <v>111</v>
      </c>
      <c r="F39" s="11">
        <f>VLOOKUP(B39,'[1]合计 (2)'!$B:$D,3,0)-C39</f>
        <v>0</v>
      </c>
      <c r="G39" s="20" t="str">
        <f>VLOOKUP(B39,'[1]合计 (2)'!$B:$E,4,0)</f>
        <v>中小学心理学A</v>
      </c>
      <c r="H39" s="31">
        <v>44724</v>
      </c>
      <c r="I39" s="57" t="s">
        <v>82</v>
      </c>
      <c r="J39" s="20"/>
    </row>
    <row r="40" ht="21.95" customHeight="1" spans="1:10">
      <c r="A40" s="11">
        <v>37</v>
      </c>
      <c r="B40" s="11" t="s">
        <v>114</v>
      </c>
      <c r="C40" s="15">
        <v>272</v>
      </c>
      <c r="D40" s="11">
        <v>6211</v>
      </c>
      <c r="E40" s="20" t="s">
        <v>115</v>
      </c>
      <c r="F40" s="11">
        <f>VLOOKUP(B40,'[1]合计 (2)'!$B:$D,3,0)-C40</f>
        <v>0</v>
      </c>
      <c r="G40" s="20" t="str">
        <f>VLOOKUP(B40,'[1]合计 (2)'!$B:$E,4,0)</f>
        <v>中学地理A</v>
      </c>
      <c r="H40" s="31">
        <v>44724</v>
      </c>
      <c r="I40" s="57" t="s">
        <v>82</v>
      </c>
      <c r="J40" s="20"/>
    </row>
    <row r="41" ht="21.95" customHeight="1" spans="1:10">
      <c r="A41" s="11">
        <v>35</v>
      </c>
      <c r="B41" s="11" t="s">
        <v>116</v>
      </c>
      <c r="C41" s="15">
        <v>255</v>
      </c>
      <c r="D41" s="11">
        <v>6209</v>
      </c>
      <c r="E41" s="20" t="s">
        <v>117</v>
      </c>
      <c r="F41" s="11">
        <f>VLOOKUP(B41,'[1]合计 (2)'!$B:$D,3,0)-C41</f>
        <v>0</v>
      </c>
      <c r="G41" s="20" t="str">
        <f>VLOOKUP(B41,'[1]合计 (2)'!$B:$E,4,0)</f>
        <v>中学历史A</v>
      </c>
      <c r="H41" s="31">
        <v>44724</v>
      </c>
      <c r="I41" s="57" t="s">
        <v>82</v>
      </c>
      <c r="J41" s="20"/>
    </row>
    <row r="42" ht="21.95" customHeight="1" spans="1:10">
      <c r="A42" s="11">
        <v>36</v>
      </c>
      <c r="B42" s="11" t="s">
        <v>118</v>
      </c>
      <c r="C42" s="15">
        <v>45</v>
      </c>
      <c r="D42" s="11">
        <v>6210</v>
      </c>
      <c r="E42" s="20" t="s">
        <v>117</v>
      </c>
      <c r="F42" s="11">
        <f>VLOOKUP(B42,'[1]合计 (2)'!$B:$D,3,0)-C42</f>
        <v>0</v>
      </c>
      <c r="G42" s="20" t="str">
        <f>VLOOKUP(B42,'[1]合计 (2)'!$B:$E,4,0)</f>
        <v>中学历史A</v>
      </c>
      <c r="H42" s="31">
        <v>44724</v>
      </c>
      <c r="I42" s="57" t="s">
        <v>82</v>
      </c>
      <c r="J42" s="20"/>
    </row>
    <row r="43" ht="21.95" customHeight="1" spans="1:10">
      <c r="A43" s="11">
        <v>45</v>
      </c>
      <c r="B43" s="11" t="s">
        <v>119</v>
      </c>
      <c r="C43" s="15">
        <v>24</v>
      </c>
      <c r="D43" s="11">
        <v>6304</v>
      </c>
      <c r="E43" s="20" t="s">
        <v>117</v>
      </c>
      <c r="F43" s="11">
        <f>VLOOKUP(B43,'[1]合计 (2)'!$B:$D,3,0)-C43</f>
        <v>0</v>
      </c>
      <c r="G43" s="20" t="str">
        <f>VLOOKUP(B43,'[1]合计 (2)'!$B:$E,4,0)</f>
        <v>中学历史A</v>
      </c>
      <c r="H43" s="31">
        <v>44724</v>
      </c>
      <c r="I43" s="57" t="s">
        <v>82</v>
      </c>
      <c r="J43" s="20"/>
    </row>
    <row r="44" ht="21.95" customHeight="1" spans="1:10">
      <c r="A44" s="11">
        <v>33</v>
      </c>
      <c r="B44" s="11" t="s">
        <v>122</v>
      </c>
      <c r="C44" s="15">
        <v>123</v>
      </c>
      <c r="D44" s="11">
        <v>6207</v>
      </c>
      <c r="E44" s="20" t="s">
        <v>123</v>
      </c>
      <c r="F44" s="11">
        <f>VLOOKUP(B44,'[1]合计 (2)'!$B:$D,3,0)-C44</f>
        <v>0</v>
      </c>
      <c r="G44" s="20" t="str">
        <f>VLOOKUP(B44,'[1]合计 (2)'!$B:$E,4,0)</f>
        <v>中学物理A</v>
      </c>
      <c r="H44" s="31">
        <v>44724</v>
      </c>
      <c r="I44" s="57" t="s">
        <v>82</v>
      </c>
      <c r="J44" s="20"/>
    </row>
    <row r="45" ht="21.95" customHeight="1" spans="1:10">
      <c r="A45" s="11">
        <v>34</v>
      </c>
      <c r="B45" s="11" t="s">
        <v>124</v>
      </c>
      <c r="C45" s="15">
        <v>250</v>
      </c>
      <c r="D45" s="11">
        <v>6208</v>
      </c>
      <c r="E45" s="20" t="s">
        <v>125</v>
      </c>
      <c r="F45" s="11">
        <f>VLOOKUP(B45,'[1]合计 (2)'!$B:$D,3,0)-C45</f>
        <v>0</v>
      </c>
      <c r="G45" s="20" t="str">
        <f>VLOOKUP(B45,'[1]合计 (2)'!$B:$E,4,0)</f>
        <v>中学政治A</v>
      </c>
      <c r="H45" s="31">
        <v>44724</v>
      </c>
      <c r="I45" s="57" t="s">
        <v>82</v>
      </c>
      <c r="J45" s="20"/>
    </row>
    <row r="46" ht="21.95" customHeight="1" spans="1:10">
      <c r="A46" s="11">
        <v>19</v>
      </c>
      <c r="B46" s="11" t="s">
        <v>126</v>
      </c>
      <c r="C46" s="15">
        <v>6</v>
      </c>
      <c r="D46" s="11">
        <v>5206</v>
      </c>
      <c r="E46" s="20" t="s">
        <v>127</v>
      </c>
      <c r="F46" s="11">
        <f>VLOOKUP(B46,'[1]合计 (2)'!$B:$D,3,0)-C46</f>
        <v>0</v>
      </c>
      <c r="G46" s="20" t="str">
        <f>VLOOKUP(B46,'[1]合计 (2)'!$B:$E,4,0)</f>
        <v>中学政治B</v>
      </c>
      <c r="H46" s="31">
        <v>44724</v>
      </c>
      <c r="I46" s="57" t="s">
        <v>82</v>
      </c>
      <c r="J46" s="20"/>
    </row>
    <row r="47" ht="21.95" customHeight="1" spans="1:10">
      <c r="A47" s="11">
        <v>1</v>
      </c>
      <c r="B47" s="11" t="s">
        <v>11</v>
      </c>
      <c r="C47" s="15">
        <v>10</v>
      </c>
      <c r="D47" s="11">
        <v>5001</v>
      </c>
      <c r="E47" s="20" t="s">
        <v>12</v>
      </c>
      <c r="F47" s="11">
        <f>VLOOKUP(B47,'[1]合计 (2)'!$B:$D,3,0)-C47</f>
        <v>0</v>
      </c>
      <c r="G47" s="20" t="str">
        <f>VLOOKUP(B47,'[1]合计 (2)'!$B:$E,4,0)</f>
        <v>教育教学管理B</v>
      </c>
      <c r="H47" s="41">
        <v>44725</v>
      </c>
      <c r="I47" s="33" t="s">
        <v>14</v>
      </c>
      <c r="J47" s="20"/>
    </row>
    <row r="48" ht="21.95" customHeight="1" spans="1:10">
      <c r="A48" s="11">
        <v>3</v>
      </c>
      <c r="B48" s="11" t="s">
        <v>15</v>
      </c>
      <c r="C48" s="15">
        <v>4</v>
      </c>
      <c r="D48" s="11">
        <v>5101</v>
      </c>
      <c r="E48" s="20" t="s">
        <v>12</v>
      </c>
      <c r="F48" s="11">
        <f>VLOOKUP(B48,'[1]合计 (2)'!$B:$D,3,0)-C48</f>
        <v>0</v>
      </c>
      <c r="G48" s="20" t="str">
        <f>VLOOKUP(B48,'[1]合计 (2)'!$B:$E,4,0)</f>
        <v>教育教学管理B</v>
      </c>
      <c r="H48" s="41">
        <v>44725</v>
      </c>
      <c r="I48" s="33" t="s">
        <v>14</v>
      </c>
      <c r="J48" s="20"/>
    </row>
    <row r="49" ht="21.95" customHeight="1" spans="1:10">
      <c r="A49" s="11">
        <v>14</v>
      </c>
      <c r="B49" s="11" t="s">
        <v>16</v>
      </c>
      <c r="C49" s="15">
        <v>2</v>
      </c>
      <c r="D49" s="11">
        <v>5201</v>
      </c>
      <c r="E49" s="20" t="s">
        <v>12</v>
      </c>
      <c r="F49" s="11">
        <f>VLOOKUP(B49,'[1]合计 (2)'!$B:$D,3,0)-C49</f>
        <v>0</v>
      </c>
      <c r="G49" s="20" t="str">
        <f>VLOOKUP(B49,'[1]合计 (2)'!$B:$E,4,0)</f>
        <v>教育教学管理B</v>
      </c>
      <c r="H49" s="41">
        <v>44725</v>
      </c>
      <c r="I49" s="33" t="s">
        <v>14</v>
      </c>
      <c r="J49" s="20"/>
    </row>
    <row r="50" ht="21.95" customHeight="1" spans="1:10">
      <c r="A50" s="11">
        <v>22</v>
      </c>
      <c r="B50" s="11" t="s">
        <v>17</v>
      </c>
      <c r="C50" s="15">
        <v>563</v>
      </c>
      <c r="D50" s="11">
        <v>6120</v>
      </c>
      <c r="E50" s="20" t="s">
        <v>18</v>
      </c>
      <c r="F50" s="11">
        <f>VLOOKUP(B50,'[1]合计 (2)'!$B:$D,3,0)-C50</f>
        <v>0</v>
      </c>
      <c r="G50" s="20" t="str">
        <f>VLOOKUP(B50,'[1]合计 (2)'!$B:$E,4,0)</f>
        <v>科学教育A</v>
      </c>
      <c r="H50" s="41">
        <v>44725</v>
      </c>
      <c r="I50" s="33" t="s">
        <v>14</v>
      </c>
      <c r="J50" s="20"/>
    </row>
    <row r="51" ht="21.95" customHeight="1" spans="1:10">
      <c r="A51" s="11">
        <v>1</v>
      </c>
      <c r="B51" s="11" t="s">
        <v>19</v>
      </c>
      <c r="C51" s="15">
        <v>513</v>
      </c>
      <c r="D51" s="11">
        <v>6001</v>
      </c>
      <c r="E51" s="20" t="s">
        <v>20</v>
      </c>
      <c r="F51" s="11">
        <f>VLOOKUP(B51,'[1]合计 (2)'!$B:$D,3,0)-C51</f>
        <v>0</v>
      </c>
      <c r="G51" s="20" t="str">
        <f>VLOOKUP(B51,'[1]合计 (2)'!$B:$E,4,0)</f>
        <v>学前教育A</v>
      </c>
      <c r="H51" s="41">
        <v>44725</v>
      </c>
      <c r="I51" s="33" t="s">
        <v>14</v>
      </c>
      <c r="J51" s="20"/>
    </row>
    <row r="52" ht="21.95" customHeight="1" spans="1:10">
      <c r="A52" s="11">
        <v>2</v>
      </c>
      <c r="B52" s="11" t="s">
        <v>21</v>
      </c>
      <c r="C52" s="15">
        <v>63</v>
      </c>
      <c r="D52" s="11">
        <v>6002</v>
      </c>
      <c r="E52" s="20" t="s">
        <v>20</v>
      </c>
      <c r="F52" s="11">
        <f>VLOOKUP(B52,'[1]合计 (2)'!$B:$D,3,0)-C52</f>
        <v>0</v>
      </c>
      <c r="G52" s="20" t="str">
        <f>VLOOKUP(B52,'[1]合计 (2)'!$B:$E,4,0)</f>
        <v>学前教育A</v>
      </c>
      <c r="H52" s="41">
        <v>44725</v>
      </c>
      <c r="I52" s="33" t="s">
        <v>14</v>
      </c>
      <c r="J52" s="20"/>
    </row>
    <row r="53" ht="21.95" customHeight="1" spans="1:10">
      <c r="A53" s="11">
        <v>2</v>
      </c>
      <c r="B53" s="11" t="s">
        <v>22</v>
      </c>
      <c r="C53" s="15">
        <v>13</v>
      </c>
      <c r="D53" s="11">
        <v>5002</v>
      </c>
      <c r="E53" s="20" t="s">
        <v>23</v>
      </c>
      <c r="F53" s="11">
        <f>VLOOKUP(B53,'[1]合计 (2)'!$B:$D,3,0)-C53</f>
        <v>0</v>
      </c>
      <c r="G53" s="20" t="str">
        <f>VLOOKUP(B53,'[1]合计 (2)'!$B:$E,4,0)</f>
        <v>学前教育B</v>
      </c>
      <c r="H53" s="41">
        <v>44725</v>
      </c>
      <c r="I53" s="33" t="s">
        <v>14</v>
      </c>
      <c r="J53" s="20"/>
    </row>
    <row r="54" ht="21.95" customHeight="1" spans="1:10">
      <c r="A54" s="11">
        <v>46</v>
      </c>
      <c r="B54" s="11" t="s">
        <v>24</v>
      </c>
      <c r="C54" s="15">
        <v>10</v>
      </c>
      <c r="D54" s="11">
        <v>6305</v>
      </c>
      <c r="E54" s="20" t="s">
        <v>25</v>
      </c>
      <c r="F54" s="11">
        <f>VLOOKUP(B54,'[1]合计 (2)'!$B:$D,3,0)-C54</f>
        <v>0</v>
      </c>
      <c r="G54" s="20" t="str">
        <f>VLOOKUP(B54,'[1]合计 (2)'!$B:$E,4,0)</f>
        <v>职高电子A</v>
      </c>
      <c r="H54" s="41">
        <v>44725</v>
      </c>
      <c r="I54" s="33" t="s">
        <v>14</v>
      </c>
      <c r="J54" s="20"/>
    </row>
    <row r="55" ht="21.95" customHeight="1" spans="1:10">
      <c r="A55" s="11">
        <v>48</v>
      </c>
      <c r="B55" s="11" t="s">
        <v>26</v>
      </c>
      <c r="C55" s="15">
        <v>3</v>
      </c>
      <c r="D55" s="11">
        <v>6307</v>
      </c>
      <c r="E55" s="20" t="s">
        <v>27</v>
      </c>
      <c r="F55" s="11">
        <f>VLOOKUP(B55,'[1]合计 (2)'!$B:$D,3,0)-C55</f>
        <v>0</v>
      </c>
      <c r="G55" s="20" t="str">
        <f>VLOOKUP(B55,'[1]合计 (2)'!$B:$E,4,0)</f>
        <v>职高家政A</v>
      </c>
      <c r="H55" s="41">
        <v>44725</v>
      </c>
      <c r="I55" s="33" t="s">
        <v>14</v>
      </c>
      <c r="J55" s="20"/>
    </row>
    <row r="56" ht="21.95" customHeight="1" spans="1:10">
      <c r="A56" s="11">
        <v>47</v>
      </c>
      <c r="B56" s="11" t="s">
        <v>28</v>
      </c>
      <c r="C56" s="15">
        <v>7</v>
      </c>
      <c r="D56" s="11">
        <v>6306</v>
      </c>
      <c r="E56" s="20" t="s">
        <v>29</v>
      </c>
      <c r="F56" s="11">
        <f>VLOOKUP(B56,'[1]合计 (2)'!$B:$D,3,0)-C56</f>
        <v>0</v>
      </c>
      <c r="G56" s="20" t="str">
        <f>VLOOKUP(B56,'[1]合计 (2)'!$B:$E,4,0)</f>
        <v>职高汽车A</v>
      </c>
      <c r="H56" s="41">
        <v>44725</v>
      </c>
      <c r="I56" s="33" t="s">
        <v>14</v>
      </c>
      <c r="J56" s="20"/>
    </row>
    <row r="57" ht="21.95" customHeight="1" spans="1:10">
      <c r="A57" s="11">
        <v>26</v>
      </c>
      <c r="B57" s="11" t="s">
        <v>30</v>
      </c>
      <c r="C57" s="15">
        <v>3</v>
      </c>
      <c r="D57" s="11">
        <v>5303</v>
      </c>
      <c r="E57" s="55" t="s">
        <v>144</v>
      </c>
      <c r="F57" s="56">
        <f>VLOOKUP(B57,'[1]合计 (2)'!$B:$D,3,0)-C57</f>
        <v>0</v>
      </c>
      <c r="G57" s="55" t="str">
        <f>VLOOKUP(B57,'[1]合计 (2)'!$B:$E,4,0)</f>
        <v>职专电子B</v>
      </c>
      <c r="H57" s="41">
        <v>44725</v>
      </c>
      <c r="I57" s="33" t="s">
        <v>14</v>
      </c>
      <c r="J57" s="20"/>
    </row>
    <row r="58" ht="21.95" customHeight="1" spans="1:10">
      <c r="A58" s="11">
        <v>25</v>
      </c>
      <c r="B58" s="11" t="s">
        <v>32</v>
      </c>
      <c r="C58" s="15">
        <v>3</v>
      </c>
      <c r="D58" s="11">
        <v>5302</v>
      </c>
      <c r="E58" s="55" t="s">
        <v>145</v>
      </c>
      <c r="F58" s="56">
        <f>VLOOKUP(B58,'[1]合计 (2)'!$B:$D,3,0)-C58</f>
        <v>0</v>
      </c>
      <c r="G58" s="55" t="str">
        <f>VLOOKUP(B58,'[1]合计 (2)'!$B:$E,4,0)</f>
        <v>职专建筑B</v>
      </c>
      <c r="H58" s="41">
        <v>44725</v>
      </c>
      <c r="I58" s="33" t="s">
        <v>14</v>
      </c>
      <c r="J58" s="20"/>
    </row>
    <row r="59" ht="21.95" customHeight="1" spans="1:10">
      <c r="A59" s="11">
        <v>20</v>
      </c>
      <c r="B59" s="11" t="s">
        <v>34</v>
      </c>
      <c r="C59" s="15">
        <v>323</v>
      </c>
      <c r="D59" s="11">
        <v>6118</v>
      </c>
      <c r="E59" s="20" t="s">
        <v>35</v>
      </c>
      <c r="F59" s="11">
        <f>VLOOKUP(B59,'[1]合计 (2)'!$B:$D,3,0)-C59</f>
        <v>0</v>
      </c>
      <c r="G59" s="20" t="str">
        <f>VLOOKUP(B59,'[1]合计 (2)'!$B:$E,4,0)</f>
        <v>中小学美术A</v>
      </c>
      <c r="H59" s="41">
        <v>44725</v>
      </c>
      <c r="I59" s="33" t="s">
        <v>14</v>
      </c>
      <c r="J59" s="20"/>
    </row>
    <row r="60" ht="21.95" customHeight="1" spans="1:10">
      <c r="A60" s="11">
        <v>21</v>
      </c>
      <c r="B60" s="11" t="s">
        <v>36</v>
      </c>
      <c r="C60" s="15">
        <v>45</v>
      </c>
      <c r="D60" s="11">
        <v>6119</v>
      </c>
      <c r="E60" s="20" t="s">
        <v>35</v>
      </c>
      <c r="F60" s="11">
        <f>VLOOKUP(B60,'[1]合计 (2)'!$B:$D,3,0)-C60</f>
        <v>0</v>
      </c>
      <c r="G60" s="20" t="str">
        <f>VLOOKUP(B60,'[1]合计 (2)'!$B:$E,4,0)</f>
        <v>中小学美术A</v>
      </c>
      <c r="H60" s="41">
        <v>44725</v>
      </c>
      <c r="I60" s="33" t="s">
        <v>14</v>
      </c>
      <c r="J60" s="20"/>
    </row>
    <row r="61" ht="21.95" customHeight="1" spans="1:10">
      <c r="A61" s="11">
        <v>40</v>
      </c>
      <c r="B61" s="11" t="s">
        <v>37</v>
      </c>
      <c r="C61" s="15">
        <v>106</v>
      </c>
      <c r="D61" s="11">
        <v>6214</v>
      </c>
      <c r="E61" s="20" t="s">
        <v>35</v>
      </c>
      <c r="F61" s="11">
        <f>VLOOKUP(B61,'[1]合计 (2)'!$B:$D,3,0)-C61</f>
        <v>0</v>
      </c>
      <c r="G61" s="20" t="str">
        <f>VLOOKUP(B61,'[1]合计 (2)'!$B:$E,4,0)</f>
        <v>中小学美术A</v>
      </c>
      <c r="H61" s="41">
        <v>44725</v>
      </c>
      <c r="I61" s="33" t="s">
        <v>14</v>
      </c>
      <c r="J61" s="20"/>
    </row>
    <row r="62" ht="21.95" customHeight="1" spans="1:10">
      <c r="A62" s="11">
        <v>12</v>
      </c>
      <c r="B62" s="11" t="s">
        <v>38</v>
      </c>
      <c r="C62" s="15">
        <v>11</v>
      </c>
      <c r="D62" s="11">
        <v>5110</v>
      </c>
      <c r="E62" s="20" t="s">
        <v>39</v>
      </c>
      <c r="F62" s="11">
        <f>VLOOKUP(B62,'[1]合计 (2)'!$B:$D,3,0)-C62</f>
        <v>0</v>
      </c>
      <c r="G62" s="20" t="str">
        <f>VLOOKUP(B62,'[1]合计 (2)'!$B:$E,4,0)</f>
        <v>中小学美术B</v>
      </c>
      <c r="H62" s="41">
        <v>44725</v>
      </c>
      <c r="I62" s="33" t="s">
        <v>14</v>
      </c>
      <c r="J62" s="20"/>
    </row>
    <row r="63" ht="21.95" customHeight="1" spans="1:10">
      <c r="A63" s="11">
        <v>22</v>
      </c>
      <c r="B63" s="11" t="s">
        <v>40</v>
      </c>
      <c r="C63" s="15">
        <v>5</v>
      </c>
      <c r="D63" s="11">
        <v>5209</v>
      </c>
      <c r="E63" s="20" t="s">
        <v>39</v>
      </c>
      <c r="F63" s="11">
        <f>VLOOKUP(B63,'[1]合计 (2)'!$B:$D,3,0)-C63</f>
        <v>0</v>
      </c>
      <c r="G63" s="20" t="str">
        <f>VLOOKUP(B63,'[1]合计 (2)'!$B:$E,4,0)</f>
        <v>中小学美术B</v>
      </c>
      <c r="H63" s="41">
        <v>44725</v>
      </c>
      <c r="I63" s="33" t="s">
        <v>14</v>
      </c>
      <c r="J63" s="20"/>
    </row>
    <row r="64" ht="21.95" customHeight="1" spans="1:10">
      <c r="A64" s="11">
        <v>38</v>
      </c>
      <c r="B64" s="11" t="s">
        <v>120</v>
      </c>
      <c r="C64" s="15">
        <v>255</v>
      </c>
      <c r="D64" s="11">
        <v>6212</v>
      </c>
      <c r="E64" s="20" t="s">
        <v>121</v>
      </c>
      <c r="F64" s="11">
        <f>VLOOKUP(B64,'[1]合计 (2)'!$B:$D,3,0)-C64</f>
        <v>0</v>
      </c>
      <c r="G64" s="20" t="str">
        <f>VLOOKUP(B64,'[1]合计 (2)'!$B:$E,4,0)</f>
        <v>中学生物A</v>
      </c>
      <c r="H64" s="41">
        <v>44725</v>
      </c>
      <c r="I64" s="33" t="s">
        <v>14</v>
      </c>
      <c r="J64" s="20"/>
    </row>
    <row r="65" ht="21.95" customHeight="1" spans="1:10">
      <c r="A65" s="11">
        <v>18</v>
      </c>
      <c r="B65" s="11" t="s">
        <v>47</v>
      </c>
      <c r="C65" s="15">
        <v>4</v>
      </c>
      <c r="D65" s="11">
        <v>5205</v>
      </c>
      <c r="E65" s="20" t="s">
        <v>48</v>
      </c>
      <c r="F65" s="11">
        <f>VLOOKUP(B65,'[1]合计 (2)'!$B:$D,3,0)-C65</f>
        <v>0</v>
      </c>
      <c r="G65" s="20" t="str">
        <f>VLOOKUP(B65,'[1]合计 (2)'!$B:$E,4,0)</f>
        <v>中学化学B</v>
      </c>
      <c r="H65" s="41">
        <v>44725</v>
      </c>
      <c r="I65" s="57" t="s">
        <v>14</v>
      </c>
      <c r="J65" s="20"/>
    </row>
    <row r="66" ht="21.95" customHeight="1" spans="1:10">
      <c r="A66" s="11">
        <v>23</v>
      </c>
      <c r="B66" s="11" t="s">
        <v>67</v>
      </c>
      <c r="C66" s="15">
        <v>48</v>
      </c>
      <c r="D66" s="11">
        <v>6121</v>
      </c>
      <c r="E66" s="20" t="s">
        <v>68</v>
      </c>
      <c r="F66" s="11">
        <f>VLOOKUP(B66,'[1]合计 (2)'!$B:$D,3,0)-C66</f>
        <v>0</v>
      </c>
      <c r="G66" s="20" t="str">
        <f>VLOOKUP(B66,'[1]合计 (2)'!$B:$E,4,0)</f>
        <v>中小学信息技术A</v>
      </c>
      <c r="H66" s="41">
        <v>44725</v>
      </c>
      <c r="I66" s="57" t="s">
        <v>14</v>
      </c>
      <c r="J66" s="20"/>
    </row>
    <row r="67" ht="21.95" customHeight="1" spans="1:10">
      <c r="A67" s="11">
        <v>24</v>
      </c>
      <c r="B67" s="11" t="s">
        <v>69</v>
      </c>
      <c r="C67" s="15">
        <v>15</v>
      </c>
      <c r="D67" s="11">
        <v>6122</v>
      </c>
      <c r="E67" s="20" t="s">
        <v>68</v>
      </c>
      <c r="F67" s="11">
        <f>VLOOKUP(B67,'[1]合计 (2)'!$B:$D,3,0)-C67</f>
        <v>0</v>
      </c>
      <c r="G67" s="20" t="str">
        <f>VLOOKUP(B67,'[1]合计 (2)'!$B:$E,4,0)</f>
        <v>中小学信息技术A</v>
      </c>
      <c r="H67" s="41">
        <v>44725</v>
      </c>
      <c r="I67" s="57" t="s">
        <v>14</v>
      </c>
      <c r="J67" s="20"/>
    </row>
    <row r="68" ht="21.95" customHeight="1" spans="1:10">
      <c r="A68" s="11">
        <v>23</v>
      </c>
      <c r="B68" s="11" t="s">
        <v>70</v>
      </c>
      <c r="C68" s="15">
        <v>4</v>
      </c>
      <c r="D68" s="11">
        <v>5210</v>
      </c>
      <c r="E68" s="20" t="s">
        <v>71</v>
      </c>
      <c r="F68" s="11">
        <f>VLOOKUP(B68,'[1]合计 (2)'!$B:$D,3,0)-C68</f>
        <v>0</v>
      </c>
      <c r="G68" s="20" t="str">
        <f>VLOOKUP(B68,'[1]合计 (2)'!$B:$E,4,0)</f>
        <v>中小学信息技术B</v>
      </c>
      <c r="H68" s="41">
        <v>44725</v>
      </c>
      <c r="I68" s="57" t="s">
        <v>14</v>
      </c>
      <c r="J68" s="20"/>
    </row>
    <row r="69" ht="21.95" customHeight="1" spans="1:10">
      <c r="A69" s="11">
        <v>12</v>
      </c>
      <c r="B69" s="11" t="s">
        <v>41</v>
      </c>
      <c r="C69" s="15">
        <v>311</v>
      </c>
      <c r="D69" s="11">
        <v>6110</v>
      </c>
      <c r="E69" s="20" t="s">
        <v>42</v>
      </c>
      <c r="F69" s="11">
        <f>VLOOKUP(B69,'[1]合计 (2)'!$B:$D,3,0)-C69</f>
        <v>0</v>
      </c>
      <c r="G69" s="20" t="str">
        <f>VLOOKUP(B69,'[1]合计 (2)'!$B:$E,4,0)</f>
        <v>中小学音乐A</v>
      </c>
      <c r="H69" s="41">
        <v>44725</v>
      </c>
      <c r="I69" s="57" t="s">
        <v>82</v>
      </c>
      <c r="J69" s="20"/>
    </row>
    <row r="70" ht="21.95" customHeight="1" spans="1:10">
      <c r="A70" s="11">
        <v>13</v>
      </c>
      <c r="B70" s="11" t="s">
        <v>43</v>
      </c>
      <c r="C70" s="15">
        <v>46</v>
      </c>
      <c r="D70" s="11">
        <v>6111</v>
      </c>
      <c r="E70" s="20" t="s">
        <v>42</v>
      </c>
      <c r="F70" s="11">
        <f>VLOOKUP(B70,'[1]合计 (2)'!$B:$D,3,0)-C70</f>
        <v>0</v>
      </c>
      <c r="G70" s="20" t="str">
        <f>VLOOKUP(B70,'[1]合计 (2)'!$B:$E,4,0)</f>
        <v>中小学音乐A</v>
      </c>
      <c r="H70" s="41">
        <v>44725</v>
      </c>
      <c r="I70" s="57" t="s">
        <v>82</v>
      </c>
      <c r="J70" s="20"/>
    </row>
    <row r="71" ht="21.95" customHeight="1" spans="1:10">
      <c r="A71" s="11">
        <v>10</v>
      </c>
      <c r="B71" s="11" t="s">
        <v>44</v>
      </c>
      <c r="C71" s="15">
        <v>22</v>
      </c>
      <c r="D71" s="11">
        <v>5108</v>
      </c>
      <c r="E71" s="20" t="s">
        <v>45</v>
      </c>
      <c r="F71" s="11">
        <f>VLOOKUP(B71,'[1]合计 (2)'!$B:$D,3,0)-C71</f>
        <v>0</v>
      </c>
      <c r="G71" s="20" t="str">
        <f>VLOOKUP(B71,'[1]合计 (2)'!$B:$E,4,0)</f>
        <v>中小学音乐B</v>
      </c>
      <c r="H71" s="41">
        <v>44725</v>
      </c>
      <c r="I71" s="57" t="s">
        <v>82</v>
      </c>
      <c r="J71" s="20"/>
    </row>
    <row r="72" ht="21.95" customHeight="1" spans="1:10">
      <c r="A72" s="11">
        <v>20</v>
      </c>
      <c r="B72" s="11" t="s">
        <v>46</v>
      </c>
      <c r="C72" s="15">
        <v>7</v>
      </c>
      <c r="D72" s="11">
        <v>5207</v>
      </c>
      <c r="E72" s="20" t="s">
        <v>45</v>
      </c>
      <c r="F72" s="11">
        <f>VLOOKUP(B72,'[1]合计 (2)'!$B:$D,3,0)-C72</f>
        <v>0</v>
      </c>
      <c r="G72" s="20" t="str">
        <f>VLOOKUP(B72,'[1]合计 (2)'!$B:$E,4,0)</f>
        <v>中小学音乐B</v>
      </c>
      <c r="H72" s="41">
        <v>44725</v>
      </c>
      <c r="I72" s="57" t="s">
        <v>82</v>
      </c>
      <c r="J72" s="20"/>
    </row>
    <row r="73" ht="21.95" customHeight="1" spans="1:10">
      <c r="A73" s="11">
        <v>31</v>
      </c>
      <c r="B73" s="11" t="s">
        <v>55</v>
      </c>
      <c r="C73" s="15">
        <v>1217</v>
      </c>
      <c r="D73" s="11">
        <v>6205</v>
      </c>
      <c r="E73" s="20" t="s">
        <v>56</v>
      </c>
      <c r="F73" s="11">
        <f>VLOOKUP(B73,'[1]合计 (2)'!$B:$D,3,0)-C73</f>
        <v>0</v>
      </c>
      <c r="G73" s="20" t="str">
        <f>VLOOKUP(B73,'[1]合计 (2)'!$B:$E,4,0)</f>
        <v>中学英语A</v>
      </c>
      <c r="H73" s="41">
        <v>44725</v>
      </c>
      <c r="I73" s="57" t="s">
        <v>82</v>
      </c>
      <c r="J73" s="20"/>
    </row>
    <row r="74" ht="21.95" customHeight="1" spans="1:10">
      <c r="A74" s="11">
        <v>44</v>
      </c>
      <c r="B74" s="11" t="s">
        <v>57</v>
      </c>
      <c r="C74" s="15">
        <v>59</v>
      </c>
      <c r="D74" s="11">
        <v>6303</v>
      </c>
      <c r="E74" s="20" t="s">
        <v>56</v>
      </c>
      <c r="F74" s="11">
        <f>VLOOKUP(B74,'[1]合计 (2)'!$B:$D,3,0)-C74</f>
        <v>0</v>
      </c>
      <c r="G74" s="20" t="str">
        <f>VLOOKUP(B74,'[1]合计 (2)'!$B:$E,4,0)</f>
        <v>中学英语A</v>
      </c>
      <c r="H74" s="41">
        <v>44725</v>
      </c>
      <c r="I74" s="57" t="s">
        <v>82</v>
      </c>
      <c r="J74" s="20"/>
    </row>
    <row r="75" ht="21.95" customHeight="1" spans="1:10">
      <c r="A75" s="11">
        <v>17</v>
      </c>
      <c r="B75" s="11" t="s">
        <v>58</v>
      </c>
      <c r="C75" s="15">
        <v>12</v>
      </c>
      <c r="D75" s="11">
        <v>5204</v>
      </c>
      <c r="E75" s="20" t="s">
        <v>59</v>
      </c>
      <c r="F75" s="11">
        <f>VLOOKUP(B75,'[1]合计 (2)'!$B:$D,3,0)-C75</f>
        <v>0</v>
      </c>
      <c r="G75" s="20" t="str">
        <f>VLOOKUP(B75,'[1]合计 (2)'!$B:$E,4,0)</f>
        <v>中学英语B</v>
      </c>
      <c r="H75" s="41">
        <v>44725</v>
      </c>
      <c r="I75" s="57" t="s">
        <v>82</v>
      </c>
      <c r="J75" s="20"/>
    </row>
    <row r="76" ht="21.95" customHeight="1" spans="1:10">
      <c r="A76" s="11">
        <v>32</v>
      </c>
      <c r="B76" s="11" t="s">
        <v>79</v>
      </c>
      <c r="C76" s="15">
        <v>288</v>
      </c>
      <c r="D76" s="11">
        <v>6206</v>
      </c>
      <c r="E76" s="20" t="s">
        <v>56</v>
      </c>
      <c r="F76" s="11">
        <f>VLOOKUP(B76,'[1]合计 (2)'!$B:$D,3,0)-C76</f>
        <v>0</v>
      </c>
      <c r="G76" s="20" t="str">
        <f>VLOOKUP(B76,'[1]合计 (2)'!$B:$E,4,0)</f>
        <v>中学英语A</v>
      </c>
      <c r="H76" s="41">
        <v>44725</v>
      </c>
      <c r="I76" s="57" t="s">
        <v>82</v>
      </c>
      <c r="J76" s="20"/>
    </row>
    <row r="77" s="1" customFormat="1" ht="21.95" customHeight="1" spans="1:10">
      <c r="A77" s="15"/>
      <c r="B77" s="15" t="s">
        <v>128</v>
      </c>
      <c r="C77" s="15">
        <f>SUM(C3:C76)</f>
        <v>12564</v>
      </c>
      <c r="D77" s="15">
        <f>COUNT(D3:D76)</f>
        <v>74</v>
      </c>
      <c r="E77" s="23"/>
      <c r="F77" s="11">
        <f>VLOOKUP(B77,'[1]合计 (2)'!$B:$D,3,0)-C77</f>
        <v>0</v>
      </c>
      <c r="G77" s="20"/>
      <c r="H77" s="15"/>
      <c r="I77" s="15"/>
      <c r="J77" s="23"/>
    </row>
    <row r="78" spans="3:3">
      <c r="C78"/>
    </row>
    <row r="80" spans="3:3">
      <c r="C80" s="17">
        <f>SUM(C3:C76)</f>
        <v>12564</v>
      </c>
    </row>
  </sheetData>
  <autoFilter ref="A2:J80">
    <sortState ref="A2:J80">
      <sortCondition ref="H2"/>
    </sortState>
    <extLst/>
  </autoFilter>
  <sortState ref="A3:J77">
    <sortCondition ref="H3:H77"/>
    <sortCondition ref="I3:I77"/>
  </sortState>
  <mergeCells count="1">
    <mergeCell ref="A1:J1"/>
  </mergeCells>
  <pageMargins left="0.511805555555556" right="0.118055555555556" top="0.511805555555556" bottom="0.708333333333333" header="0.472222222222222" footer="0.314583333333333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workbookViewId="0">
      <pane ySplit="2" topLeftCell="A45" activePane="bottomLeft" state="frozen"/>
      <selection/>
      <selection pane="bottomLeft" activeCell="D54" sqref="D54"/>
    </sheetView>
  </sheetViews>
  <sheetFormatPr defaultColWidth="9" defaultRowHeight="13.5"/>
  <cols>
    <col min="1" max="1" width="9.375" style="2" customWidth="1"/>
    <col min="2" max="2" width="12.625" style="2" customWidth="1"/>
    <col min="3" max="3" width="13" style="2" customWidth="1"/>
    <col min="4" max="4" width="11.5" style="3" customWidth="1"/>
    <col min="5" max="5" width="15.75" style="2" customWidth="1"/>
    <col min="6" max="6" width="11.125" style="2" customWidth="1"/>
    <col min="7" max="7" width="15.75" style="2" customWidth="1"/>
    <col min="8" max="8" width="15.125" style="2" customWidth="1"/>
    <col min="10" max="10" width="15.625" customWidth="1"/>
  </cols>
  <sheetData>
    <row r="1" ht="44.1" customHeight="1" spans="1:8">
      <c r="A1" s="4" t="s">
        <v>130</v>
      </c>
      <c r="B1" s="4"/>
      <c r="C1" s="4"/>
      <c r="D1" s="5"/>
      <c r="E1" s="4"/>
      <c r="F1" s="4"/>
      <c r="G1" s="4"/>
      <c r="H1" s="4"/>
    </row>
    <row r="2" ht="18.75" spans="1:10">
      <c r="A2" s="6" t="s">
        <v>1</v>
      </c>
      <c r="B2" s="7" t="s">
        <v>2</v>
      </c>
      <c r="C2" s="7" t="s">
        <v>131</v>
      </c>
      <c r="D2" s="8" t="s">
        <v>3</v>
      </c>
      <c r="E2" s="7" t="s">
        <v>132</v>
      </c>
      <c r="F2" s="7" t="s">
        <v>133</v>
      </c>
      <c r="G2" s="7" t="s">
        <v>134</v>
      </c>
      <c r="H2" s="9" t="s">
        <v>135</v>
      </c>
      <c r="I2" t="s">
        <v>4</v>
      </c>
      <c r="J2" t="s">
        <v>5</v>
      </c>
    </row>
    <row r="3" ht="21.95" customHeight="1" spans="1:10">
      <c r="A3" s="10">
        <v>1</v>
      </c>
      <c r="B3" s="11" t="s">
        <v>19</v>
      </c>
      <c r="C3" s="11">
        <v>577</v>
      </c>
      <c r="D3" s="12">
        <v>513</v>
      </c>
      <c r="E3" s="11">
        <v>64</v>
      </c>
      <c r="F3" s="11">
        <v>14</v>
      </c>
      <c r="G3" s="11">
        <v>577</v>
      </c>
      <c r="H3" s="13">
        <v>0</v>
      </c>
      <c r="I3">
        <v>6001</v>
      </c>
      <c r="J3" t="str">
        <f>VLOOKUP(I3,[2]在编公招!$B$1:$I$65536,8,0)</f>
        <v>学前教育A</v>
      </c>
    </row>
    <row r="4" ht="21.95" customHeight="1" spans="1:10">
      <c r="A4" s="10">
        <v>2</v>
      </c>
      <c r="B4" s="11" t="s">
        <v>21</v>
      </c>
      <c r="C4" s="11">
        <v>108</v>
      </c>
      <c r="D4" s="12">
        <v>63</v>
      </c>
      <c r="E4" s="11">
        <v>45</v>
      </c>
      <c r="F4" s="11">
        <v>25</v>
      </c>
      <c r="G4" s="11">
        <v>108</v>
      </c>
      <c r="H4" s="13">
        <v>0</v>
      </c>
      <c r="I4">
        <v>6002</v>
      </c>
      <c r="J4" t="str">
        <f>VLOOKUP(I4,[2]在编公招!$B$1:$I$65536,8,0)</f>
        <v>学前教育A</v>
      </c>
    </row>
    <row r="5" ht="21.95" customHeight="1" spans="1:10">
      <c r="A5" s="10">
        <v>3</v>
      </c>
      <c r="B5" s="11" t="s">
        <v>92</v>
      </c>
      <c r="C5" s="11">
        <v>1118</v>
      </c>
      <c r="D5" s="12">
        <v>898</v>
      </c>
      <c r="E5" s="11">
        <v>220</v>
      </c>
      <c r="F5" s="11">
        <v>42</v>
      </c>
      <c r="G5" s="11">
        <v>1118</v>
      </c>
      <c r="H5" s="13">
        <v>0</v>
      </c>
      <c r="I5">
        <v>6101</v>
      </c>
      <c r="J5" t="str">
        <f>VLOOKUP(I5,[2]在编公招!$B$1:$I$65536,8,0)</f>
        <v>小学语文A</v>
      </c>
    </row>
    <row r="6" ht="21.95" customHeight="1" spans="1:10">
      <c r="A6" s="10">
        <v>4</v>
      </c>
      <c r="B6" s="11" t="s">
        <v>80</v>
      </c>
      <c r="C6" s="11">
        <v>1039</v>
      </c>
      <c r="D6" s="12">
        <v>886</v>
      </c>
      <c r="E6" s="11">
        <v>153</v>
      </c>
      <c r="F6" s="11">
        <v>25</v>
      </c>
      <c r="G6" s="11">
        <v>1038</v>
      </c>
      <c r="H6" s="13">
        <v>0</v>
      </c>
      <c r="I6">
        <v>6102</v>
      </c>
      <c r="J6" t="str">
        <f>VLOOKUP(I6,[2]在编公招!$B$1:$I$65536,8,0)</f>
        <v>小学语文A</v>
      </c>
    </row>
    <row r="7" ht="21.95" customHeight="1" spans="1:10">
      <c r="A7" s="10">
        <v>5</v>
      </c>
      <c r="B7" s="11" t="s">
        <v>83</v>
      </c>
      <c r="C7" s="11">
        <v>1230</v>
      </c>
      <c r="D7" s="12">
        <v>1064</v>
      </c>
      <c r="E7" s="11">
        <v>166</v>
      </c>
      <c r="F7" s="11">
        <v>56</v>
      </c>
      <c r="G7" s="11">
        <v>1230</v>
      </c>
      <c r="H7" s="13">
        <v>0</v>
      </c>
      <c r="I7">
        <v>6103</v>
      </c>
      <c r="J7" t="str">
        <f>VLOOKUP(I7,[2]在编公招!$B$1:$I$65536,8,0)</f>
        <v>小学语文A</v>
      </c>
    </row>
    <row r="8" ht="21.95" customHeight="1" spans="1:10">
      <c r="A8" s="10">
        <v>6</v>
      </c>
      <c r="B8" s="11" t="s">
        <v>93</v>
      </c>
      <c r="C8" s="11">
        <v>575</v>
      </c>
      <c r="D8" s="12">
        <v>361</v>
      </c>
      <c r="E8" s="11">
        <v>214</v>
      </c>
      <c r="F8" s="11">
        <v>81</v>
      </c>
      <c r="G8" s="11">
        <v>575</v>
      </c>
      <c r="H8" s="13">
        <v>0</v>
      </c>
      <c r="I8">
        <v>6104</v>
      </c>
      <c r="J8" t="str">
        <f>VLOOKUP(I8,[2]在编公招!$B$1:$I$65536,8,0)</f>
        <v>小学语文A</v>
      </c>
    </row>
    <row r="9" ht="21.95" customHeight="1" spans="1:10">
      <c r="A9" s="10">
        <v>7</v>
      </c>
      <c r="B9" s="11" t="s">
        <v>94</v>
      </c>
      <c r="C9" s="11">
        <v>509</v>
      </c>
      <c r="D9" s="12">
        <v>353</v>
      </c>
      <c r="E9" s="11">
        <v>156</v>
      </c>
      <c r="F9" s="11">
        <v>93</v>
      </c>
      <c r="G9" s="11">
        <v>509</v>
      </c>
      <c r="H9" s="13">
        <v>0</v>
      </c>
      <c r="I9">
        <v>6105</v>
      </c>
      <c r="J9" t="str">
        <f>VLOOKUP(I9,[2]在编公招!$B$1:$I$65536,8,0)</f>
        <v>小学语文A</v>
      </c>
    </row>
    <row r="10" ht="21.95" customHeight="1" spans="1:10">
      <c r="A10" s="10">
        <v>8</v>
      </c>
      <c r="B10" s="11" t="s">
        <v>60</v>
      </c>
      <c r="C10" s="11">
        <v>1369</v>
      </c>
      <c r="D10" s="12">
        <v>820</v>
      </c>
      <c r="E10" s="11">
        <v>549</v>
      </c>
      <c r="F10" s="11">
        <v>72</v>
      </c>
      <c r="G10" s="11">
        <v>1369</v>
      </c>
      <c r="H10" s="13">
        <v>0</v>
      </c>
      <c r="I10">
        <v>6106</v>
      </c>
      <c r="J10" t="str">
        <f>VLOOKUP(I10,[2]在编公招!$B$1:$I$65536,8,0)</f>
        <v>小学数学A</v>
      </c>
    </row>
    <row r="11" ht="21.95" customHeight="1" spans="1:10">
      <c r="A11" s="10">
        <v>9</v>
      </c>
      <c r="B11" s="11" t="s">
        <v>63</v>
      </c>
      <c r="C11" s="11">
        <v>392</v>
      </c>
      <c r="D11" s="12">
        <v>170</v>
      </c>
      <c r="E11" s="11">
        <v>222</v>
      </c>
      <c r="F11" s="11">
        <v>41</v>
      </c>
      <c r="G11" s="11">
        <v>392</v>
      </c>
      <c r="H11" s="13">
        <v>0</v>
      </c>
      <c r="I11">
        <v>6107</v>
      </c>
      <c r="J11" t="str">
        <f>VLOOKUP(I11,[2]在编公招!$B$1:$I$65536,8,0)</f>
        <v>小学数学A</v>
      </c>
    </row>
    <row r="12" ht="21.95" customHeight="1" spans="1:10">
      <c r="A12" s="10">
        <v>10</v>
      </c>
      <c r="B12" s="11" t="s">
        <v>49</v>
      </c>
      <c r="C12" s="11">
        <v>1176</v>
      </c>
      <c r="D12" s="12">
        <v>1026</v>
      </c>
      <c r="E12" s="11">
        <v>150</v>
      </c>
      <c r="F12" s="11">
        <v>20</v>
      </c>
      <c r="G12" s="11">
        <v>1176</v>
      </c>
      <c r="H12" s="13">
        <v>0</v>
      </c>
      <c r="I12">
        <v>6108</v>
      </c>
      <c r="J12" t="str">
        <f>VLOOKUP(I12,[2]在编公招!$B$1:$I$65536,8,0)</f>
        <v>小学英语A</v>
      </c>
    </row>
    <row r="13" ht="21.95" customHeight="1" spans="1:10">
      <c r="A13" s="10">
        <v>11</v>
      </c>
      <c r="B13" s="11" t="s">
        <v>52</v>
      </c>
      <c r="C13" s="11">
        <v>116</v>
      </c>
      <c r="D13" s="12">
        <v>63</v>
      </c>
      <c r="E13" s="11">
        <v>53</v>
      </c>
      <c r="F13" s="11">
        <v>9</v>
      </c>
      <c r="G13" s="11">
        <v>116</v>
      </c>
      <c r="H13" s="13">
        <v>0</v>
      </c>
      <c r="I13">
        <v>6109</v>
      </c>
      <c r="J13" t="str">
        <f>VLOOKUP(I13,[2]在编公招!$B$1:$I$65536,8,0)</f>
        <v>小学英语A</v>
      </c>
    </row>
    <row r="14" ht="21.95" customHeight="1" spans="1:10">
      <c r="A14" s="10">
        <v>12</v>
      </c>
      <c r="B14" s="11" t="s">
        <v>41</v>
      </c>
      <c r="C14" s="11">
        <v>509</v>
      </c>
      <c r="D14" s="12">
        <v>311</v>
      </c>
      <c r="E14" s="11">
        <v>198</v>
      </c>
      <c r="F14" s="11">
        <v>15</v>
      </c>
      <c r="G14" s="11">
        <v>509</v>
      </c>
      <c r="H14" s="13">
        <v>0</v>
      </c>
      <c r="I14">
        <v>6110</v>
      </c>
      <c r="J14" t="str">
        <f>VLOOKUP(I14,[2]在编公招!$B$1:$I$65536,8,0)</f>
        <v>中小学音乐A</v>
      </c>
    </row>
    <row r="15" ht="21.95" customHeight="1" spans="1:10">
      <c r="A15" s="10">
        <v>13</v>
      </c>
      <c r="B15" s="11" t="s">
        <v>43</v>
      </c>
      <c r="C15" s="11">
        <v>136</v>
      </c>
      <c r="D15" s="12">
        <v>46</v>
      </c>
      <c r="E15" s="11">
        <v>90</v>
      </c>
      <c r="F15" s="11">
        <v>24</v>
      </c>
      <c r="G15" s="11">
        <v>136</v>
      </c>
      <c r="H15" s="13">
        <v>0</v>
      </c>
      <c r="I15">
        <v>6111</v>
      </c>
      <c r="J15" t="str">
        <f>VLOOKUP(I15,[2]在编公招!$B$1:$I$65536,8,0)</f>
        <v>中小学音乐A</v>
      </c>
    </row>
    <row r="16" ht="21.95" customHeight="1" spans="1:10">
      <c r="A16" s="10">
        <v>14</v>
      </c>
      <c r="B16" s="11" t="s">
        <v>99</v>
      </c>
      <c r="C16" s="11">
        <v>77</v>
      </c>
      <c r="D16" s="12">
        <v>35</v>
      </c>
      <c r="E16" s="11">
        <v>42</v>
      </c>
      <c r="F16" s="11">
        <v>11</v>
      </c>
      <c r="G16" s="11">
        <v>77</v>
      </c>
      <c r="H16" s="13">
        <v>0</v>
      </c>
      <c r="I16">
        <v>6112</v>
      </c>
      <c r="J16" t="str">
        <f>VLOOKUP(I16,[2]在编公招!$B$1:$I$65536,8,0)</f>
        <v>中小学体育A</v>
      </c>
    </row>
    <row r="17" ht="21.95" customHeight="1" spans="1:10">
      <c r="A17" s="10">
        <v>15</v>
      </c>
      <c r="B17" s="11" t="s">
        <v>101</v>
      </c>
      <c r="C17" s="11">
        <v>110</v>
      </c>
      <c r="D17" s="12">
        <v>73</v>
      </c>
      <c r="E17" s="11">
        <v>37</v>
      </c>
      <c r="F17" s="11">
        <v>7</v>
      </c>
      <c r="G17" s="11">
        <v>110</v>
      </c>
      <c r="H17" s="13">
        <v>0</v>
      </c>
      <c r="I17">
        <v>6113</v>
      </c>
      <c r="J17" t="str">
        <f>VLOOKUP(I17,[2]在编公招!$B$1:$I$65536,8,0)</f>
        <v>中小学体育A</v>
      </c>
    </row>
    <row r="18" ht="21.95" customHeight="1" spans="1:10">
      <c r="A18" s="10">
        <v>16</v>
      </c>
      <c r="B18" s="11" t="s">
        <v>102</v>
      </c>
      <c r="C18" s="11">
        <v>284</v>
      </c>
      <c r="D18" s="12">
        <v>54</v>
      </c>
      <c r="E18" s="11">
        <v>230</v>
      </c>
      <c r="F18" s="11">
        <v>18</v>
      </c>
      <c r="G18" s="11">
        <v>284</v>
      </c>
      <c r="H18" s="13">
        <v>0</v>
      </c>
      <c r="I18">
        <v>6114</v>
      </c>
      <c r="J18" t="str">
        <f>VLOOKUP(I18,[2]在编公招!$B$1:$I$65536,8,0)</f>
        <v>中小学体育A</v>
      </c>
    </row>
    <row r="19" ht="21.95" customHeight="1" spans="1:10">
      <c r="A19" s="10">
        <v>17</v>
      </c>
      <c r="B19" s="11" t="s">
        <v>103</v>
      </c>
      <c r="C19" s="11">
        <v>69</v>
      </c>
      <c r="D19" s="12">
        <v>26</v>
      </c>
      <c r="E19" s="11">
        <v>43</v>
      </c>
      <c r="F19" s="11">
        <v>9</v>
      </c>
      <c r="G19" s="11">
        <v>69</v>
      </c>
      <c r="H19" s="13">
        <v>0</v>
      </c>
      <c r="I19">
        <v>6115</v>
      </c>
      <c r="J19" t="str">
        <f>VLOOKUP(I19,[2]在编公招!$B$1:$I$65536,8,0)</f>
        <v>中小学体育A</v>
      </c>
    </row>
    <row r="20" ht="21.95" customHeight="1" spans="1:10">
      <c r="A20" s="10">
        <v>18</v>
      </c>
      <c r="B20" s="11" t="s">
        <v>104</v>
      </c>
      <c r="C20" s="11">
        <v>39</v>
      </c>
      <c r="D20" s="12">
        <v>17</v>
      </c>
      <c r="E20" s="11">
        <v>22</v>
      </c>
      <c r="F20" s="11">
        <v>15</v>
      </c>
      <c r="G20" s="11">
        <v>39</v>
      </c>
      <c r="H20" s="13">
        <v>0</v>
      </c>
      <c r="I20">
        <v>6116</v>
      </c>
      <c r="J20" t="str">
        <f>VLOOKUP(I20,[2]在编公招!$B$1:$I$65536,8,0)</f>
        <v>中小学体育A</v>
      </c>
    </row>
    <row r="21" ht="21.95" customHeight="1" spans="1:10">
      <c r="A21" s="10">
        <v>19</v>
      </c>
      <c r="B21" s="11" t="s">
        <v>105</v>
      </c>
      <c r="C21" s="11">
        <v>107</v>
      </c>
      <c r="D21" s="12">
        <v>27</v>
      </c>
      <c r="E21" s="11">
        <v>80</v>
      </c>
      <c r="F21" s="11">
        <v>19</v>
      </c>
      <c r="G21" s="11">
        <v>107</v>
      </c>
      <c r="H21" s="13">
        <v>0</v>
      </c>
      <c r="I21">
        <v>6117</v>
      </c>
      <c r="J21" t="str">
        <f>VLOOKUP(I21,[2]在编公招!$B$1:$I$65536,8,0)</f>
        <v>中小学体育A</v>
      </c>
    </row>
    <row r="22" ht="21.95" customHeight="1" spans="1:10">
      <c r="A22" s="10">
        <v>20</v>
      </c>
      <c r="B22" s="11" t="s">
        <v>34</v>
      </c>
      <c r="C22" s="11">
        <v>544</v>
      </c>
      <c r="D22" s="12">
        <v>323</v>
      </c>
      <c r="E22" s="11">
        <v>221</v>
      </c>
      <c r="F22" s="11">
        <v>24</v>
      </c>
      <c r="G22" s="11">
        <v>544</v>
      </c>
      <c r="H22" s="13">
        <v>0</v>
      </c>
      <c r="I22">
        <v>6118</v>
      </c>
      <c r="J22" t="str">
        <f>VLOOKUP(I22,[2]在编公招!$B$1:$I$65536,8,0)</f>
        <v>中小学美术A</v>
      </c>
    </row>
    <row r="23" ht="21.95" customHeight="1" spans="1:10">
      <c r="A23" s="10">
        <v>21</v>
      </c>
      <c r="B23" s="11" t="s">
        <v>36</v>
      </c>
      <c r="C23" s="11">
        <v>124</v>
      </c>
      <c r="D23" s="12">
        <v>45</v>
      </c>
      <c r="E23" s="11">
        <v>79</v>
      </c>
      <c r="F23" s="11">
        <v>6</v>
      </c>
      <c r="G23" s="11">
        <v>124</v>
      </c>
      <c r="H23" s="13">
        <v>0</v>
      </c>
      <c r="I23">
        <v>6119</v>
      </c>
      <c r="J23" t="str">
        <f>VLOOKUP(I23,[2]在编公招!$B$1:$I$65536,8,0)</f>
        <v>中小学美术A</v>
      </c>
    </row>
    <row r="24" ht="21.95" customHeight="1" spans="1:10">
      <c r="A24" s="10">
        <v>22</v>
      </c>
      <c r="B24" s="11" t="s">
        <v>17</v>
      </c>
      <c r="C24" s="11">
        <v>676</v>
      </c>
      <c r="D24" s="12">
        <v>563</v>
      </c>
      <c r="E24" s="11">
        <v>113</v>
      </c>
      <c r="F24" s="11">
        <v>12</v>
      </c>
      <c r="G24" s="11">
        <v>676</v>
      </c>
      <c r="H24" s="13">
        <v>0</v>
      </c>
      <c r="I24">
        <v>6120</v>
      </c>
      <c r="J24" t="str">
        <f>VLOOKUP(I24,[2]在编公招!$B$1:$I$65536,8,0)</f>
        <v>科学教育A</v>
      </c>
    </row>
    <row r="25" ht="21.95" customHeight="1" spans="1:10">
      <c r="A25" s="10">
        <v>23</v>
      </c>
      <c r="B25" s="11" t="s">
        <v>67</v>
      </c>
      <c r="C25" s="11">
        <v>141</v>
      </c>
      <c r="D25" s="12">
        <v>48</v>
      </c>
      <c r="E25" s="11">
        <v>93</v>
      </c>
      <c r="F25" s="11">
        <v>10</v>
      </c>
      <c r="G25" s="11">
        <v>141</v>
      </c>
      <c r="H25" s="13">
        <v>0</v>
      </c>
      <c r="I25">
        <v>6121</v>
      </c>
      <c r="J25" t="str">
        <f>VLOOKUP(I25,[2]在编公招!$B$1:$I$65536,8,0)</f>
        <v>中小学信息技术A</v>
      </c>
    </row>
    <row r="26" ht="21.95" customHeight="1" spans="1:10">
      <c r="A26" s="10">
        <v>24</v>
      </c>
      <c r="B26" s="11" t="s">
        <v>69</v>
      </c>
      <c r="C26" s="11">
        <v>67</v>
      </c>
      <c r="D26" s="12">
        <v>15</v>
      </c>
      <c r="E26" s="11">
        <v>52</v>
      </c>
      <c r="F26" s="11">
        <v>14</v>
      </c>
      <c r="G26" s="11">
        <v>67</v>
      </c>
      <c r="H26" s="13">
        <v>0</v>
      </c>
      <c r="I26">
        <v>6122</v>
      </c>
      <c r="J26" t="str">
        <f>VLOOKUP(I26,[2]在编公招!$B$1:$I$65536,8,0)</f>
        <v>中小学信息技术A</v>
      </c>
    </row>
    <row r="27" ht="21.95" customHeight="1" spans="1:10">
      <c r="A27" s="10">
        <v>25</v>
      </c>
      <c r="B27" s="11" t="s">
        <v>110</v>
      </c>
      <c r="C27" s="11">
        <v>238</v>
      </c>
      <c r="D27" s="12">
        <v>202</v>
      </c>
      <c r="E27" s="11">
        <v>36</v>
      </c>
      <c r="F27" s="11">
        <v>12</v>
      </c>
      <c r="G27" s="11">
        <v>238</v>
      </c>
      <c r="H27" s="13">
        <v>0</v>
      </c>
      <c r="I27">
        <v>6123</v>
      </c>
      <c r="J27" t="str">
        <f>VLOOKUP(I27,[2]在编公招!$B$1:$I$65536,8,0)</f>
        <v>中小学心理学A</v>
      </c>
    </row>
    <row r="28" ht="21.95" customHeight="1" spans="1:10">
      <c r="A28" s="10">
        <v>26</v>
      </c>
      <c r="B28" s="11" t="s">
        <v>112</v>
      </c>
      <c r="C28" s="11">
        <v>37</v>
      </c>
      <c r="D28" s="12">
        <v>25</v>
      </c>
      <c r="E28" s="11">
        <v>12</v>
      </c>
      <c r="F28" s="11">
        <v>1</v>
      </c>
      <c r="G28" s="11">
        <v>37</v>
      </c>
      <c r="H28" s="13">
        <v>0</v>
      </c>
      <c r="I28">
        <v>6124</v>
      </c>
      <c r="J28" t="str">
        <f>VLOOKUP(I28,[2]在编公招!$B$1:$I$65536,8,0)</f>
        <v>中小学心理学A</v>
      </c>
    </row>
    <row r="29" ht="21.95" customHeight="1" spans="1:10">
      <c r="A29" s="10">
        <v>27</v>
      </c>
      <c r="B29" s="11" t="s">
        <v>95</v>
      </c>
      <c r="C29" s="11">
        <v>582</v>
      </c>
      <c r="D29" s="12">
        <v>522</v>
      </c>
      <c r="E29" s="11">
        <v>60</v>
      </c>
      <c r="F29" s="11">
        <v>11</v>
      </c>
      <c r="G29" s="11">
        <v>582</v>
      </c>
      <c r="H29" s="13">
        <v>0</v>
      </c>
      <c r="I29">
        <v>6201</v>
      </c>
      <c r="J29" t="str">
        <f>VLOOKUP(I29,[2]在编公招!$B$1:$I$65536,8,0)</f>
        <v>中学语文A</v>
      </c>
    </row>
    <row r="30" ht="21.95" customHeight="1" spans="1:10">
      <c r="A30" s="10">
        <v>28</v>
      </c>
      <c r="B30" s="11" t="s">
        <v>96</v>
      </c>
      <c r="C30" s="11">
        <v>317</v>
      </c>
      <c r="D30" s="12">
        <v>218</v>
      </c>
      <c r="E30" s="11">
        <v>99</v>
      </c>
      <c r="F30" s="11">
        <v>70</v>
      </c>
      <c r="G30" s="11">
        <v>317</v>
      </c>
      <c r="H30" s="13">
        <v>0</v>
      </c>
      <c r="I30">
        <v>6202</v>
      </c>
      <c r="J30" t="str">
        <f>VLOOKUP(I30,[2]在编公招!$B$1:$I$65536,8,0)</f>
        <v>中学语文A</v>
      </c>
    </row>
    <row r="31" ht="21.95" customHeight="1" spans="1:10">
      <c r="A31" s="10">
        <v>29</v>
      </c>
      <c r="B31" s="11" t="s">
        <v>72</v>
      </c>
      <c r="C31" s="11">
        <v>453</v>
      </c>
      <c r="D31" s="12">
        <v>353</v>
      </c>
      <c r="E31" s="11">
        <v>100</v>
      </c>
      <c r="F31" s="11">
        <v>15</v>
      </c>
      <c r="G31" s="11">
        <v>453</v>
      </c>
      <c r="H31" s="13">
        <v>0</v>
      </c>
      <c r="I31">
        <v>6203</v>
      </c>
      <c r="J31" t="str">
        <f>VLOOKUP(I31,[2]在编公招!$B$1:$I$65536,8,0)</f>
        <v>中学数学A</v>
      </c>
    </row>
    <row r="32" ht="21.95" customHeight="1" spans="1:10">
      <c r="A32" s="10">
        <v>30</v>
      </c>
      <c r="B32" s="11" t="s">
        <v>74</v>
      </c>
      <c r="C32" s="11">
        <v>160</v>
      </c>
      <c r="D32" s="12">
        <v>85</v>
      </c>
      <c r="E32" s="11">
        <v>75</v>
      </c>
      <c r="F32" s="11">
        <v>36</v>
      </c>
      <c r="G32" s="11">
        <v>160</v>
      </c>
      <c r="H32" s="13">
        <v>0</v>
      </c>
      <c r="I32">
        <v>6204</v>
      </c>
      <c r="J32" t="str">
        <f>VLOOKUP(I32,[2]在编公招!$B$1:$I$65536,8,0)</f>
        <v>中学数学A</v>
      </c>
    </row>
    <row r="33" ht="21.95" customHeight="1" spans="1:10">
      <c r="A33" s="10">
        <v>31</v>
      </c>
      <c r="B33" s="11" t="s">
        <v>55</v>
      </c>
      <c r="C33" s="11">
        <v>1420</v>
      </c>
      <c r="D33" s="12">
        <v>1216</v>
      </c>
      <c r="E33" s="11">
        <v>204</v>
      </c>
      <c r="F33" s="11">
        <v>39</v>
      </c>
      <c r="G33" s="11">
        <v>1419</v>
      </c>
      <c r="H33" s="13">
        <v>0</v>
      </c>
      <c r="I33">
        <v>6205</v>
      </c>
      <c r="J33" t="str">
        <f>VLOOKUP(I33,[2]在编公招!$B$1:$I$65536,8,0)</f>
        <v>中学英语A</v>
      </c>
    </row>
    <row r="34" ht="21.95" customHeight="1" spans="1:10">
      <c r="A34" s="10">
        <v>32</v>
      </c>
      <c r="B34" s="11" t="s">
        <v>79</v>
      </c>
      <c r="C34" s="11">
        <v>462</v>
      </c>
      <c r="D34" s="12">
        <v>288</v>
      </c>
      <c r="E34" s="11">
        <v>174</v>
      </c>
      <c r="F34" s="11">
        <v>82</v>
      </c>
      <c r="G34" s="11">
        <v>462</v>
      </c>
      <c r="H34" s="13">
        <v>0</v>
      </c>
      <c r="I34">
        <v>6206</v>
      </c>
      <c r="J34" t="str">
        <f>VLOOKUP(I34,[2]在编公招!$B$1:$I$65536,8,0)</f>
        <v>中学英语A</v>
      </c>
    </row>
    <row r="35" ht="21.95" customHeight="1" spans="1:10">
      <c r="A35" s="10">
        <v>33</v>
      </c>
      <c r="B35" s="11" t="s">
        <v>122</v>
      </c>
      <c r="C35" s="11">
        <v>164</v>
      </c>
      <c r="D35" s="12">
        <v>123</v>
      </c>
      <c r="E35" s="11">
        <v>41</v>
      </c>
      <c r="F35" s="11">
        <v>12</v>
      </c>
      <c r="G35" s="11">
        <v>164</v>
      </c>
      <c r="H35" s="13">
        <v>0</v>
      </c>
      <c r="I35">
        <v>6207</v>
      </c>
      <c r="J35" t="str">
        <f>VLOOKUP(I35,[2]在编公招!$B$1:$I$65536,8,0)</f>
        <v>中学物理A</v>
      </c>
    </row>
    <row r="36" ht="21.95" customHeight="1" spans="1:10">
      <c r="A36" s="10">
        <v>34</v>
      </c>
      <c r="B36" s="11" t="s">
        <v>124</v>
      </c>
      <c r="C36" s="11">
        <v>317</v>
      </c>
      <c r="D36" s="12">
        <v>250</v>
      </c>
      <c r="E36" s="11">
        <v>67</v>
      </c>
      <c r="F36" s="11">
        <v>5</v>
      </c>
      <c r="G36" s="11">
        <v>317</v>
      </c>
      <c r="H36" s="13">
        <v>0</v>
      </c>
      <c r="I36">
        <v>6208</v>
      </c>
      <c r="J36" t="str">
        <f>VLOOKUP(I36,[2]在编公招!$B$1:$I$65536,8,0)</f>
        <v>中学政治A</v>
      </c>
    </row>
    <row r="37" ht="21.95" customHeight="1" spans="1:10">
      <c r="A37" s="10">
        <v>35</v>
      </c>
      <c r="B37" s="11" t="s">
        <v>116</v>
      </c>
      <c r="C37" s="11">
        <v>304</v>
      </c>
      <c r="D37" s="12">
        <v>255</v>
      </c>
      <c r="E37" s="11">
        <v>49</v>
      </c>
      <c r="F37" s="11">
        <v>8</v>
      </c>
      <c r="G37" s="11">
        <v>304</v>
      </c>
      <c r="H37" s="13">
        <v>0</v>
      </c>
      <c r="I37">
        <v>6209</v>
      </c>
      <c r="J37" t="str">
        <f>VLOOKUP(I37,[2]在编公招!$B$1:$I$65536,8,0)</f>
        <v>中学历史A</v>
      </c>
    </row>
    <row r="38" ht="21.95" customHeight="1" spans="1:10">
      <c r="A38" s="10">
        <v>36</v>
      </c>
      <c r="B38" s="11" t="s">
        <v>118</v>
      </c>
      <c r="C38" s="11">
        <v>82</v>
      </c>
      <c r="D38" s="12">
        <v>45</v>
      </c>
      <c r="E38" s="11">
        <v>37</v>
      </c>
      <c r="F38" s="11">
        <v>19</v>
      </c>
      <c r="G38" s="11">
        <v>82</v>
      </c>
      <c r="H38" s="13">
        <v>0</v>
      </c>
      <c r="I38">
        <v>6210</v>
      </c>
      <c r="J38" t="str">
        <f>VLOOKUP(I38,[2]在编公招!$B$1:$I$65536,8,0)</f>
        <v>中学历史A</v>
      </c>
    </row>
    <row r="39" ht="21.95" customHeight="1" spans="1:10">
      <c r="A39" s="10">
        <v>37</v>
      </c>
      <c r="B39" s="11" t="s">
        <v>114</v>
      </c>
      <c r="C39" s="11">
        <v>338</v>
      </c>
      <c r="D39" s="12">
        <v>272</v>
      </c>
      <c r="E39" s="11">
        <v>66</v>
      </c>
      <c r="F39" s="11">
        <v>10</v>
      </c>
      <c r="G39" s="11">
        <v>338</v>
      </c>
      <c r="H39" s="13">
        <v>0</v>
      </c>
      <c r="I39">
        <v>6211</v>
      </c>
      <c r="J39" t="str">
        <f>VLOOKUP(I39,[2]在编公招!$B$1:$I$65536,8,0)</f>
        <v>中学地理A</v>
      </c>
    </row>
    <row r="40" ht="21.95" customHeight="1" spans="1:10">
      <c r="A40" s="10">
        <v>38</v>
      </c>
      <c r="B40" s="11" t="s">
        <v>120</v>
      </c>
      <c r="C40" s="11">
        <v>302</v>
      </c>
      <c r="D40" s="12">
        <v>255</v>
      </c>
      <c r="E40" s="11">
        <v>47</v>
      </c>
      <c r="F40" s="11">
        <v>10</v>
      </c>
      <c r="G40" s="11">
        <v>302</v>
      </c>
      <c r="H40" s="13">
        <v>0</v>
      </c>
      <c r="I40">
        <v>6212</v>
      </c>
      <c r="J40" t="str">
        <f>VLOOKUP(I40,[2]在编公招!$B$1:$I$65536,8,0)</f>
        <v>中学生物A</v>
      </c>
    </row>
    <row r="41" ht="21.95" customHeight="1" spans="1:10">
      <c r="A41" s="10">
        <v>39</v>
      </c>
      <c r="B41" s="11" t="s">
        <v>106</v>
      </c>
      <c r="C41" s="11">
        <v>136</v>
      </c>
      <c r="D41" s="12">
        <v>85</v>
      </c>
      <c r="E41" s="11">
        <v>51</v>
      </c>
      <c r="F41" s="11">
        <v>24</v>
      </c>
      <c r="G41" s="11">
        <v>136</v>
      </c>
      <c r="H41" s="13">
        <v>0</v>
      </c>
      <c r="I41">
        <v>6213</v>
      </c>
      <c r="J41" t="str">
        <f>VLOOKUP(I41,[2]在编公招!$B$1:$I$65536,8,0)</f>
        <v>中小学体育A</v>
      </c>
    </row>
    <row r="42" ht="21.95" customHeight="1" spans="1:10">
      <c r="A42" s="10">
        <v>40</v>
      </c>
      <c r="B42" s="11" t="s">
        <v>37</v>
      </c>
      <c r="C42" s="11">
        <v>169</v>
      </c>
      <c r="D42" s="12">
        <v>106</v>
      </c>
      <c r="E42" s="11">
        <v>63</v>
      </c>
      <c r="F42" s="11">
        <v>9</v>
      </c>
      <c r="G42" s="11">
        <v>169</v>
      </c>
      <c r="H42" s="13">
        <v>0</v>
      </c>
      <c r="I42">
        <v>6214</v>
      </c>
      <c r="J42" t="str">
        <f>VLOOKUP(I42,[2]在编公招!$B$1:$I$65536,8,0)</f>
        <v>中小学美术A</v>
      </c>
    </row>
    <row r="43" ht="21.95" customHeight="1" spans="1:10">
      <c r="A43" s="10">
        <v>41</v>
      </c>
      <c r="B43" s="11" t="s">
        <v>113</v>
      </c>
      <c r="C43" s="11">
        <v>80</v>
      </c>
      <c r="D43" s="12">
        <v>69</v>
      </c>
      <c r="E43" s="11">
        <v>11</v>
      </c>
      <c r="F43" s="11">
        <v>1</v>
      </c>
      <c r="G43" s="11">
        <v>80</v>
      </c>
      <c r="H43" s="13">
        <v>0</v>
      </c>
      <c r="I43">
        <v>6215</v>
      </c>
      <c r="J43" t="str">
        <f>VLOOKUP(I43,[2]在编公招!$B$1:$I$65536,8,0)</f>
        <v>中小学心理学A</v>
      </c>
    </row>
    <row r="44" ht="21.95" customHeight="1" spans="1:10">
      <c r="A44" s="10">
        <v>42</v>
      </c>
      <c r="B44" s="11" t="s">
        <v>88</v>
      </c>
      <c r="C44" s="11">
        <v>21</v>
      </c>
      <c r="D44" s="12">
        <v>16</v>
      </c>
      <c r="E44" s="11">
        <v>5</v>
      </c>
      <c r="F44" s="11">
        <v>1</v>
      </c>
      <c r="G44" s="11">
        <v>21</v>
      </c>
      <c r="H44" s="13">
        <v>0</v>
      </c>
      <c r="I44">
        <v>6301</v>
      </c>
      <c r="J44" t="str">
        <f>VLOOKUP(I44,[2]在编公招!$B$1:$I$65536,8,0)</f>
        <v>中学语文A</v>
      </c>
    </row>
    <row r="45" ht="21.95" customHeight="1" spans="1:10">
      <c r="A45" s="10">
        <v>43</v>
      </c>
      <c r="B45" s="11" t="s">
        <v>75</v>
      </c>
      <c r="C45" s="11">
        <v>31</v>
      </c>
      <c r="D45" s="12">
        <v>28</v>
      </c>
      <c r="E45" s="11">
        <v>3</v>
      </c>
      <c r="F45" s="11">
        <v>3</v>
      </c>
      <c r="G45" s="11">
        <v>31</v>
      </c>
      <c r="H45" s="13">
        <v>0</v>
      </c>
      <c r="I45">
        <v>6302</v>
      </c>
      <c r="J45" t="str">
        <f>VLOOKUP(I45,[2]在编公招!$B$1:$I$65536,8,0)</f>
        <v>中学数学A</v>
      </c>
    </row>
    <row r="46" ht="21.95" customHeight="1" spans="1:10">
      <c r="A46" s="10">
        <v>44</v>
      </c>
      <c r="B46" s="11" t="s">
        <v>57</v>
      </c>
      <c r="C46" s="11">
        <v>67</v>
      </c>
      <c r="D46" s="12">
        <v>59</v>
      </c>
      <c r="E46" s="11">
        <v>8</v>
      </c>
      <c r="F46" s="11">
        <v>1</v>
      </c>
      <c r="G46" s="11">
        <v>67</v>
      </c>
      <c r="H46" s="13">
        <v>0</v>
      </c>
      <c r="I46">
        <v>6303</v>
      </c>
      <c r="J46" t="str">
        <f>VLOOKUP(I46,[2]在编公招!$B$1:$I$65536,8,0)</f>
        <v>中学英语A</v>
      </c>
    </row>
    <row r="47" ht="21.95" customHeight="1" spans="1:10">
      <c r="A47" s="10">
        <v>45</v>
      </c>
      <c r="B47" s="11" t="s">
        <v>119</v>
      </c>
      <c r="C47" s="11">
        <v>24</v>
      </c>
      <c r="D47" s="12">
        <v>24</v>
      </c>
      <c r="E47" s="11">
        <v>0</v>
      </c>
      <c r="F47" s="11">
        <v>3</v>
      </c>
      <c r="G47" s="11">
        <v>24</v>
      </c>
      <c r="H47" s="13">
        <v>0</v>
      </c>
      <c r="I47">
        <v>6304</v>
      </c>
      <c r="J47" t="str">
        <f>VLOOKUP(I47,[2]在编公招!$B$1:$I$65536,8,0)</f>
        <v>中学历史A</v>
      </c>
    </row>
    <row r="48" ht="21.95" customHeight="1" spans="1:10">
      <c r="A48" s="10">
        <v>46</v>
      </c>
      <c r="B48" s="11" t="s">
        <v>24</v>
      </c>
      <c r="C48" s="11">
        <v>16</v>
      </c>
      <c r="D48" s="12">
        <v>10</v>
      </c>
      <c r="E48" s="11">
        <v>6</v>
      </c>
      <c r="F48" s="11">
        <v>1</v>
      </c>
      <c r="G48" s="11">
        <v>16</v>
      </c>
      <c r="H48" s="13">
        <v>0</v>
      </c>
      <c r="I48">
        <v>6305</v>
      </c>
      <c r="J48" t="str">
        <f>VLOOKUP(I48,[2]在编公招!$B$1:$I$65536,8,0)</f>
        <v>职高电子A</v>
      </c>
    </row>
    <row r="49" ht="21.95" customHeight="1" spans="1:10">
      <c r="A49" s="10">
        <v>47</v>
      </c>
      <c r="B49" s="11" t="s">
        <v>28</v>
      </c>
      <c r="C49" s="11">
        <v>8</v>
      </c>
      <c r="D49" s="12">
        <v>7</v>
      </c>
      <c r="E49" s="11">
        <v>1</v>
      </c>
      <c r="F49" s="11">
        <v>0</v>
      </c>
      <c r="G49" s="11">
        <v>8</v>
      </c>
      <c r="H49" s="13">
        <v>0</v>
      </c>
      <c r="I49">
        <v>6306</v>
      </c>
      <c r="J49" t="str">
        <f>VLOOKUP(I49,[2]在编公招!$B$1:$I$65536,8,0)</f>
        <v>职高汽车A</v>
      </c>
    </row>
    <row r="50" ht="21.95" customHeight="1" spans="1:10">
      <c r="A50" s="10">
        <v>48</v>
      </c>
      <c r="B50" s="11" t="s">
        <v>26</v>
      </c>
      <c r="C50" s="11">
        <v>3</v>
      </c>
      <c r="D50" s="12">
        <v>3</v>
      </c>
      <c r="E50" s="11">
        <v>0</v>
      </c>
      <c r="F50" s="11">
        <v>0</v>
      </c>
      <c r="G50" s="11">
        <v>3</v>
      </c>
      <c r="H50" s="13">
        <v>0</v>
      </c>
      <c r="I50">
        <v>6307</v>
      </c>
      <c r="J50" t="str">
        <f>VLOOKUP(I50,[2]在编公招!$B$1:$I$65536,8,0)</f>
        <v>职高家政A</v>
      </c>
    </row>
    <row r="51" s="1" customFormat="1" ht="21.95" customHeight="1" spans="1:10">
      <c r="A51" s="48"/>
      <c r="B51" s="49" t="s">
        <v>128</v>
      </c>
      <c r="C51" s="49">
        <v>16823</v>
      </c>
      <c r="D51" s="50">
        <v>12316</v>
      </c>
      <c r="E51" s="49">
        <v>4507</v>
      </c>
      <c r="F51" s="49">
        <v>1035</v>
      </c>
      <c r="G51" s="49">
        <v>16821</v>
      </c>
      <c r="H51" s="51">
        <v>0</v>
      </c>
      <c r="I51" t="s">
        <v>128</v>
      </c>
      <c r="J51"/>
    </row>
  </sheetData>
  <autoFilter ref="A2:J51">
    <extLst/>
  </autoFilter>
  <mergeCells count="1">
    <mergeCell ref="A1:H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pane ySplit="3" topLeftCell="A63" activePane="bottomLeft" state="frozen"/>
      <selection/>
      <selection pane="bottomLeft" activeCell="E3" sqref="E3"/>
    </sheetView>
  </sheetViews>
  <sheetFormatPr defaultColWidth="9" defaultRowHeight="13.5" outlineLevelCol="4"/>
  <cols>
    <col min="1" max="1" width="5.375" style="2" customWidth="1"/>
    <col min="2" max="2" width="23.625" style="2" customWidth="1"/>
    <col min="3" max="3" width="12.125" customWidth="1"/>
    <col min="4" max="4" width="20.125" customWidth="1"/>
    <col min="5" max="5" width="28" customWidth="1"/>
  </cols>
  <sheetData>
    <row r="1" ht="32" customHeight="1" spans="1:5">
      <c r="A1" s="37" t="s">
        <v>146</v>
      </c>
      <c r="B1" s="37"/>
      <c r="C1" s="37"/>
      <c r="D1" s="37"/>
      <c r="E1" s="37"/>
    </row>
    <row r="2" ht="44.1" customHeight="1" spans="1:5">
      <c r="A2" s="4" t="s">
        <v>147</v>
      </c>
      <c r="B2" s="4"/>
      <c r="C2" s="4"/>
      <c r="D2" s="4"/>
      <c r="E2" s="4"/>
    </row>
    <row r="3" s="36" customFormat="1" ht="21" customHeight="1" spans="1:5">
      <c r="A3" s="38" t="s">
        <v>1</v>
      </c>
      <c r="B3" s="38" t="s">
        <v>148</v>
      </c>
      <c r="C3" s="39" t="s">
        <v>149</v>
      </c>
      <c r="D3" s="39" t="s">
        <v>9</v>
      </c>
      <c r="E3" s="40" t="s">
        <v>150</v>
      </c>
    </row>
    <row r="4" ht="21.95" customHeight="1" spans="1:5">
      <c r="A4" s="11">
        <v>1</v>
      </c>
      <c r="B4" s="11" t="s">
        <v>84</v>
      </c>
      <c r="C4" s="41">
        <v>44723</v>
      </c>
      <c r="D4" s="42" t="s">
        <v>151</v>
      </c>
      <c r="E4" s="43" t="s">
        <v>152</v>
      </c>
    </row>
    <row r="5" ht="21.95" customHeight="1" spans="1:5">
      <c r="A5" s="11">
        <v>2</v>
      </c>
      <c r="B5" s="11" t="s">
        <v>86</v>
      </c>
      <c r="C5" s="41">
        <v>44723</v>
      </c>
      <c r="D5" s="42" t="s">
        <v>151</v>
      </c>
      <c r="E5" s="44"/>
    </row>
    <row r="6" ht="21.95" customHeight="1" spans="1:5">
      <c r="A6" s="11">
        <v>3</v>
      </c>
      <c r="B6" s="11" t="s">
        <v>87</v>
      </c>
      <c r="C6" s="41">
        <v>44723</v>
      </c>
      <c r="D6" s="42" t="s">
        <v>151</v>
      </c>
      <c r="E6" s="44"/>
    </row>
    <row r="7" ht="21.95" customHeight="1" spans="1:5">
      <c r="A7" s="11">
        <v>4</v>
      </c>
      <c r="B7" s="11" t="s">
        <v>90</v>
      </c>
      <c r="C7" s="41">
        <v>44723</v>
      </c>
      <c r="D7" s="42" t="s">
        <v>151</v>
      </c>
      <c r="E7" s="44"/>
    </row>
    <row r="8" ht="21.95" customHeight="1" spans="1:5">
      <c r="A8" s="11">
        <v>5</v>
      </c>
      <c r="B8" s="11" t="s">
        <v>92</v>
      </c>
      <c r="C8" s="41">
        <v>44723</v>
      </c>
      <c r="D8" s="42" t="s">
        <v>151</v>
      </c>
      <c r="E8" s="44"/>
    </row>
    <row r="9" ht="21.95" customHeight="1" spans="1:5">
      <c r="A9" s="11">
        <v>6</v>
      </c>
      <c r="B9" s="11" t="s">
        <v>93</v>
      </c>
      <c r="C9" s="41">
        <v>44723</v>
      </c>
      <c r="D9" s="42" t="s">
        <v>151</v>
      </c>
      <c r="E9" s="44"/>
    </row>
    <row r="10" ht="21.95" customHeight="1" spans="1:5">
      <c r="A10" s="11">
        <v>7</v>
      </c>
      <c r="B10" s="11" t="s">
        <v>94</v>
      </c>
      <c r="C10" s="41">
        <v>44723</v>
      </c>
      <c r="D10" s="42" t="s">
        <v>151</v>
      </c>
      <c r="E10" s="44"/>
    </row>
    <row r="11" ht="21.95" customHeight="1" spans="1:5">
      <c r="A11" s="11">
        <v>8</v>
      </c>
      <c r="B11" s="11" t="s">
        <v>95</v>
      </c>
      <c r="C11" s="41">
        <v>44723</v>
      </c>
      <c r="D11" s="42" t="s">
        <v>151</v>
      </c>
      <c r="E11" s="45"/>
    </row>
    <row r="12" ht="21.95" customHeight="1" spans="1:5">
      <c r="A12" s="11">
        <v>9</v>
      </c>
      <c r="B12" s="11" t="s">
        <v>80</v>
      </c>
      <c r="C12" s="41">
        <v>44723</v>
      </c>
      <c r="D12" s="46" t="s">
        <v>153</v>
      </c>
      <c r="E12" s="43" t="s">
        <v>152</v>
      </c>
    </row>
    <row r="13" ht="21.95" customHeight="1" spans="1:5">
      <c r="A13" s="11">
        <v>10</v>
      </c>
      <c r="B13" s="11" t="s">
        <v>83</v>
      </c>
      <c r="C13" s="41">
        <v>44723</v>
      </c>
      <c r="D13" s="46" t="s">
        <v>153</v>
      </c>
      <c r="E13" s="44"/>
    </row>
    <row r="14" ht="21.95" customHeight="1" spans="1:5">
      <c r="A14" s="11">
        <v>11</v>
      </c>
      <c r="B14" s="11" t="s">
        <v>88</v>
      </c>
      <c r="C14" s="41">
        <v>44723</v>
      </c>
      <c r="D14" s="46" t="s">
        <v>153</v>
      </c>
      <c r="E14" s="44"/>
    </row>
    <row r="15" ht="21.95" customHeight="1" spans="1:5">
      <c r="A15" s="11">
        <v>12</v>
      </c>
      <c r="B15" s="11" t="s">
        <v>96</v>
      </c>
      <c r="C15" s="41">
        <v>44723</v>
      </c>
      <c r="D15" s="46" t="s">
        <v>153</v>
      </c>
      <c r="E15" s="45"/>
    </row>
    <row r="16" ht="21.95" customHeight="1" spans="1:5">
      <c r="A16" s="11">
        <v>13</v>
      </c>
      <c r="B16" s="11" t="s">
        <v>49</v>
      </c>
      <c r="C16" s="31">
        <v>44724</v>
      </c>
      <c r="D16" s="42" t="s">
        <v>151</v>
      </c>
      <c r="E16" s="43" t="s">
        <v>152</v>
      </c>
    </row>
    <row r="17" ht="21.95" customHeight="1" spans="1:5">
      <c r="A17" s="11">
        <v>14</v>
      </c>
      <c r="B17" s="11" t="s">
        <v>52</v>
      </c>
      <c r="C17" s="31">
        <v>44724</v>
      </c>
      <c r="D17" s="42" t="s">
        <v>151</v>
      </c>
      <c r="E17" s="44"/>
    </row>
    <row r="18" ht="21.95" customHeight="1" spans="1:5">
      <c r="A18" s="11">
        <v>15</v>
      </c>
      <c r="B18" s="11" t="s">
        <v>53</v>
      </c>
      <c r="C18" s="31">
        <v>44724</v>
      </c>
      <c r="D18" s="42" t="s">
        <v>151</v>
      </c>
      <c r="E18" s="44"/>
    </row>
    <row r="19" ht="21.95" customHeight="1" spans="1:5">
      <c r="A19" s="11">
        <v>16</v>
      </c>
      <c r="B19" s="11" t="s">
        <v>60</v>
      </c>
      <c r="C19" s="31">
        <v>44724</v>
      </c>
      <c r="D19" s="42" t="s">
        <v>151</v>
      </c>
      <c r="E19" s="44"/>
    </row>
    <row r="20" ht="21.95" customHeight="1" spans="1:5">
      <c r="A20" s="11">
        <v>17</v>
      </c>
      <c r="B20" s="11" t="s">
        <v>63</v>
      </c>
      <c r="C20" s="31">
        <v>44724</v>
      </c>
      <c r="D20" s="42" t="s">
        <v>151</v>
      </c>
      <c r="E20" s="44"/>
    </row>
    <row r="21" ht="21.95" customHeight="1" spans="1:5">
      <c r="A21" s="11">
        <v>18</v>
      </c>
      <c r="B21" s="11" t="s">
        <v>64</v>
      </c>
      <c r="C21" s="31">
        <v>44724</v>
      </c>
      <c r="D21" s="42" t="s">
        <v>151</v>
      </c>
      <c r="E21" s="44"/>
    </row>
    <row r="22" ht="21.95" customHeight="1" spans="1:5">
      <c r="A22" s="11">
        <v>19</v>
      </c>
      <c r="B22" s="11" t="s">
        <v>66</v>
      </c>
      <c r="C22" s="31">
        <v>44724</v>
      </c>
      <c r="D22" s="42" t="s">
        <v>151</v>
      </c>
      <c r="E22" s="45"/>
    </row>
    <row r="23" ht="21.95" customHeight="1" spans="1:5">
      <c r="A23" s="11">
        <v>20</v>
      </c>
      <c r="B23" s="11" t="s">
        <v>72</v>
      </c>
      <c r="C23" s="31">
        <v>44724</v>
      </c>
      <c r="D23" s="46" t="s">
        <v>153</v>
      </c>
      <c r="E23" s="43" t="s">
        <v>152</v>
      </c>
    </row>
    <row r="24" ht="21.95" customHeight="1" spans="1:5">
      <c r="A24" s="11">
        <v>21</v>
      </c>
      <c r="B24" s="11" t="s">
        <v>74</v>
      </c>
      <c r="C24" s="31">
        <v>44724</v>
      </c>
      <c r="D24" s="46" t="s">
        <v>153</v>
      </c>
      <c r="E24" s="44"/>
    </row>
    <row r="25" ht="21.95" customHeight="1" spans="1:5">
      <c r="A25" s="11">
        <v>22</v>
      </c>
      <c r="B25" s="11" t="s">
        <v>75</v>
      </c>
      <c r="C25" s="31">
        <v>44724</v>
      </c>
      <c r="D25" s="46" t="s">
        <v>153</v>
      </c>
      <c r="E25" s="44"/>
    </row>
    <row r="26" ht="21.95" customHeight="1" spans="1:5">
      <c r="A26" s="11">
        <v>23</v>
      </c>
      <c r="B26" s="11" t="s">
        <v>76</v>
      </c>
      <c r="C26" s="31">
        <v>44724</v>
      </c>
      <c r="D26" s="46" t="s">
        <v>153</v>
      </c>
      <c r="E26" s="44"/>
    </row>
    <row r="27" ht="21.95" customHeight="1" spans="1:5">
      <c r="A27" s="11">
        <v>24</v>
      </c>
      <c r="B27" s="11" t="s">
        <v>78</v>
      </c>
      <c r="C27" s="31">
        <v>44724</v>
      </c>
      <c r="D27" s="46" t="s">
        <v>153</v>
      </c>
      <c r="E27" s="44"/>
    </row>
    <row r="28" ht="21.95" customHeight="1" spans="1:5">
      <c r="A28" s="11">
        <v>25</v>
      </c>
      <c r="B28" s="11" t="s">
        <v>97</v>
      </c>
      <c r="C28" s="31">
        <v>44724</v>
      </c>
      <c r="D28" s="46" t="s">
        <v>153</v>
      </c>
      <c r="E28" s="44"/>
    </row>
    <row r="29" ht="21.95" customHeight="1" spans="1:5">
      <c r="A29" s="11">
        <v>26</v>
      </c>
      <c r="B29" s="11" t="s">
        <v>99</v>
      </c>
      <c r="C29" s="31">
        <v>44724</v>
      </c>
      <c r="D29" s="46" t="s">
        <v>153</v>
      </c>
      <c r="E29" s="44"/>
    </row>
    <row r="30" ht="21.95" customHeight="1" spans="1:5">
      <c r="A30" s="11">
        <v>27</v>
      </c>
      <c r="B30" s="11" t="s">
        <v>101</v>
      </c>
      <c r="C30" s="31">
        <v>44724</v>
      </c>
      <c r="D30" s="46" t="s">
        <v>153</v>
      </c>
      <c r="E30" s="44"/>
    </row>
    <row r="31" ht="21.95" customHeight="1" spans="1:5">
      <c r="A31" s="11">
        <v>28</v>
      </c>
      <c r="B31" s="11" t="s">
        <v>102</v>
      </c>
      <c r="C31" s="31">
        <v>44724</v>
      </c>
      <c r="D31" s="46" t="s">
        <v>153</v>
      </c>
      <c r="E31" s="44"/>
    </row>
    <row r="32" ht="21.95" customHeight="1" spans="1:5">
      <c r="A32" s="11">
        <v>29</v>
      </c>
      <c r="B32" s="11" t="s">
        <v>103</v>
      </c>
      <c r="C32" s="31">
        <v>44724</v>
      </c>
      <c r="D32" s="46" t="s">
        <v>153</v>
      </c>
      <c r="E32" s="44"/>
    </row>
    <row r="33" ht="21.95" customHeight="1" spans="1:5">
      <c r="A33" s="11">
        <v>30</v>
      </c>
      <c r="B33" s="11" t="s">
        <v>104</v>
      </c>
      <c r="C33" s="31">
        <v>44724</v>
      </c>
      <c r="D33" s="46" t="s">
        <v>153</v>
      </c>
      <c r="E33" s="44"/>
    </row>
    <row r="34" ht="21.95" customHeight="1" spans="1:5">
      <c r="A34" s="11">
        <v>31</v>
      </c>
      <c r="B34" s="11" t="s">
        <v>105</v>
      </c>
      <c r="C34" s="31">
        <v>44724</v>
      </c>
      <c r="D34" s="46" t="s">
        <v>153</v>
      </c>
      <c r="E34" s="44"/>
    </row>
    <row r="35" ht="21.95" customHeight="1" spans="1:5">
      <c r="A35" s="11">
        <v>32</v>
      </c>
      <c r="B35" s="11" t="s">
        <v>106</v>
      </c>
      <c r="C35" s="31">
        <v>44724</v>
      </c>
      <c r="D35" s="46" t="s">
        <v>153</v>
      </c>
      <c r="E35" s="44"/>
    </row>
    <row r="36" ht="21.95" customHeight="1" spans="1:5">
      <c r="A36" s="11">
        <v>33</v>
      </c>
      <c r="B36" s="11" t="s">
        <v>107</v>
      </c>
      <c r="C36" s="31">
        <v>44724</v>
      </c>
      <c r="D36" s="46" t="s">
        <v>153</v>
      </c>
      <c r="E36" s="44"/>
    </row>
    <row r="37" ht="21.95" customHeight="1" spans="1:5">
      <c r="A37" s="11">
        <v>34</v>
      </c>
      <c r="B37" s="11" t="s">
        <v>109</v>
      </c>
      <c r="C37" s="31">
        <v>44724</v>
      </c>
      <c r="D37" s="46" t="s">
        <v>153</v>
      </c>
      <c r="E37" s="44"/>
    </row>
    <row r="38" ht="21.95" customHeight="1" spans="1:5">
      <c r="A38" s="11">
        <v>35</v>
      </c>
      <c r="B38" s="11" t="s">
        <v>110</v>
      </c>
      <c r="C38" s="31">
        <v>44724</v>
      </c>
      <c r="D38" s="46" t="s">
        <v>153</v>
      </c>
      <c r="E38" s="44"/>
    </row>
    <row r="39" ht="21.95" customHeight="1" spans="1:5">
      <c r="A39" s="11">
        <v>36</v>
      </c>
      <c r="B39" s="11" t="s">
        <v>112</v>
      </c>
      <c r="C39" s="31">
        <v>44724</v>
      </c>
      <c r="D39" s="46" t="s">
        <v>153</v>
      </c>
      <c r="E39" s="44"/>
    </row>
    <row r="40" ht="21.95" customHeight="1" spans="1:5">
      <c r="A40" s="11">
        <v>37</v>
      </c>
      <c r="B40" s="11" t="s">
        <v>113</v>
      </c>
      <c r="C40" s="31">
        <v>44724</v>
      </c>
      <c r="D40" s="46" t="s">
        <v>153</v>
      </c>
      <c r="E40" s="44"/>
    </row>
    <row r="41" ht="21.95" customHeight="1" spans="1:5">
      <c r="A41" s="11">
        <v>38</v>
      </c>
      <c r="B41" s="11" t="s">
        <v>114</v>
      </c>
      <c r="C41" s="31">
        <v>44724</v>
      </c>
      <c r="D41" s="46" t="s">
        <v>153</v>
      </c>
      <c r="E41" s="44"/>
    </row>
    <row r="42" ht="21.95" customHeight="1" spans="1:5">
      <c r="A42" s="11">
        <v>39</v>
      </c>
      <c r="B42" s="11" t="s">
        <v>116</v>
      </c>
      <c r="C42" s="31">
        <v>44724</v>
      </c>
      <c r="D42" s="46" t="s">
        <v>153</v>
      </c>
      <c r="E42" s="44"/>
    </row>
    <row r="43" ht="21.95" customHeight="1" spans="1:5">
      <c r="A43" s="11">
        <v>40</v>
      </c>
      <c r="B43" s="11" t="s">
        <v>118</v>
      </c>
      <c r="C43" s="31">
        <v>44724</v>
      </c>
      <c r="D43" s="46" t="s">
        <v>153</v>
      </c>
      <c r="E43" s="44"/>
    </row>
    <row r="44" ht="21.95" customHeight="1" spans="1:5">
      <c r="A44" s="11">
        <v>41</v>
      </c>
      <c r="B44" s="11" t="s">
        <v>119</v>
      </c>
      <c r="C44" s="31">
        <v>44724</v>
      </c>
      <c r="D44" s="46" t="s">
        <v>153</v>
      </c>
      <c r="E44" s="44"/>
    </row>
    <row r="45" ht="21.95" customHeight="1" spans="1:5">
      <c r="A45" s="11">
        <v>42</v>
      </c>
      <c r="B45" s="11" t="s">
        <v>122</v>
      </c>
      <c r="C45" s="31">
        <v>44724</v>
      </c>
      <c r="D45" s="46" t="s">
        <v>153</v>
      </c>
      <c r="E45" s="44"/>
    </row>
    <row r="46" ht="21.95" customHeight="1" spans="1:5">
      <c r="A46" s="11">
        <v>43</v>
      </c>
      <c r="B46" s="11" t="s">
        <v>124</v>
      </c>
      <c r="C46" s="31">
        <v>44724</v>
      </c>
      <c r="D46" s="46" t="s">
        <v>153</v>
      </c>
      <c r="E46" s="44"/>
    </row>
    <row r="47" ht="21.95" customHeight="1" spans="1:5">
      <c r="A47" s="11">
        <v>44</v>
      </c>
      <c r="B47" s="11" t="s">
        <v>126</v>
      </c>
      <c r="C47" s="31">
        <v>44724</v>
      </c>
      <c r="D47" s="46" t="s">
        <v>153</v>
      </c>
      <c r="E47" s="45"/>
    </row>
    <row r="48" ht="21.95" customHeight="1" spans="1:5">
      <c r="A48" s="11">
        <v>45</v>
      </c>
      <c r="B48" s="47" t="s">
        <v>11</v>
      </c>
      <c r="C48" s="41">
        <v>44725</v>
      </c>
      <c r="D48" s="42" t="s">
        <v>151</v>
      </c>
      <c r="E48" s="43" t="s">
        <v>152</v>
      </c>
    </row>
    <row r="49" ht="21.95" customHeight="1" spans="1:5">
      <c r="A49" s="11">
        <v>46</v>
      </c>
      <c r="B49" s="47" t="s">
        <v>15</v>
      </c>
      <c r="C49" s="41">
        <v>44725</v>
      </c>
      <c r="D49" s="42" t="s">
        <v>151</v>
      </c>
      <c r="E49" s="44"/>
    </row>
    <row r="50" ht="21.95" customHeight="1" spans="1:5">
      <c r="A50" s="11">
        <v>47</v>
      </c>
      <c r="B50" s="47" t="s">
        <v>16</v>
      </c>
      <c r="C50" s="41">
        <v>44725</v>
      </c>
      <c r="D50" s="42" t="s">
        <v>151</v>
      </c>
      <c r="E50" s="44"/>
    </row>
    <row r="51" ht="21.95" customHeight="1" spans="1:5">
      <c r="A51" s="11">
        <v>48</v>
      </c>
      <c r="B51" s="47" t="s">
        <v>17</v>
      </c>
      <c r="C51" s="41">
        <v>44725</v>
      </c>
      <c r="D51" s="42" t="s">
        <v>151</v>
      </c>
      <c r="E51" s="44"/>
    </row>
    <row r="52" ht="21.95" customHeight="1" spans="1:5">
      <c r="A52" s="11">
        <v>49</v>
      </c>
      <c r="B52" s="47" t="s">
        <v>19</v>
      </c>
      <c r="C52" s="41">
        <v>44725</v>
      </c>
      <c r="D52" s="42" t="s">
        <v>151</v>
      </c>
      <c r="E52" s="44"/>
    </row>
    <row r="53" ht="21.95" customHeight="1" spans="1:5">
      <c r="A53" s="11">
        <v>50</v>
      </c>
      <c r="B53" s="47" t="s">
        <v>21</v>
      </c>
      <c r="C53" s="41">
        <v>44725</v>
      </c>
      <c r="D53" s="42" t="s">
        <v>151</v>
      </c>
      <c r="E53" s="44"/>
    </row>
    <row r="54" ht="21.95" customHeight="1" spans="1:5">
      <c r="A54" s="11">
        <v>51</v>
      </c>
      <c r="B54" s="47" t="s">
        <v>22</v>
      </c>
      <c r="C54" s="41">
        <v>44725</v>
      </c>
      <c r="D54" s="42" t="s">
        <v>151</v>
      </c>
      <c r="E54" s="44"/>
    </row>
    <row r="55" ht="21.95" customHeight="1" spans="1:5">
      <c r="A55" s="11">
        <v>52</v>
      </c>
      <c r="B55" s="47" t="s">
        <v>24</v>
      </c>
      <c r="C55" s="41">
        <v>44725</v>
      </c>
      <c r="D55" s="42" t="s">
        <v>151</v>
      </c>
      <c r="E55" s="44"/>
    </row>
    <row r="56" ht="21.95" customHeight="1" spans="1:5">
      <c r="A56" s="11">
        <v>53</v>
      </c>
      <c r="B56" s="47" t="s">
        <v>26</v>
      </c>
      <c r="C56" s="41">
        <v>44725</v>
      </c>
      <c r="D56" s="42" t="s">
        <v>151</v>
      </c>
      <c r="E56" s="44"/>
    </row>
    <row r="57" ht="21.95" customHeight="1" spans="1:5">
      <c r="A57" s="11">
        <v>54</v>
      </c>
      <c r="B57" s="47" t="s">
        <v>28</v>
      </c>
      <c r="C57" s="41">
        <v>44725</v>
      </c>
      <c r="D57" s="42" t="s">
        <v>151</v>
      </c>
      <c r="E57" s="44"/>
    </row>
    <row r="58" ht="21.95" customHeight="1" spans="1:5">
      <c r="A58" s="11">
        <v>55</v>
      </c>
      <c r="B58" s="47" t="s">
        <v>30</v>
      </c>
      <c r="C58" s="41">
        <v>44725</v>
      </c>
      <c r="D58" s="42" t="s">
        <v>151</v>
      </c>
      <c r="E58" s="44"/>
    </row>
    <row r="59" ht="21.95" customHeight="1" spans="1:5">
      <c r="A59" s="11">
        <v>56</v>
      </c>
      <c r="B59" s="47" t="s">
        <v>32</v>
      </c>
      <c r="C59" s="41">
        <v>44725</v>
      </c>
      <c r="D59" s="42" t="s">
        <v>151</v>
      </c>
      <c r="E59" s="44"/>
    </row>
    <row r="60" ht="21.95" customHeight="1" spans="1:5">
      <c r="A60" s="11">
        <v>57</v>
      </c>
      <c r="B60" s="47" t="s">
        <v>34</v>
      </c>
      <c r="C60" s="41">
        <v>44725</v>
      </c>
      <c r="D60" s="42" t="s">
        <v>151</v>
      </c>
      <c r="E60" s="44"/>
    </row>
    <row r="61" ht="21.95" customHeight="1" spans="1:5">
      <c r="A61" s="11">
        <v>58</v>
      </c>
      <c r="B61" s="47" t="s">
        <v>36</v>
      </c>
      <c r="C61" s="41">
        <v>44725</v>
      </c>
      <c r="D61" s="42" t="s">
        <v>151</v>
      </c>
      <c r="E61" s="44"/>
    </row>
    <row r="62" ht="21.95" customHeight="1" spans="1:5">
      <c r="A62" s="11">
        <v>59</v>
      </c>
      <c r="B62" s="47" t="s">
        <v>37</v>
      </c>
      <c r="C62" s="41">
        <v>44725</v>
      </c>
      <c r="D62" s="42" t="s">
        <v>151</v>
      </c>
      <c r="E62" s="44"/>
    </row>
    <row r="63" ht="21.95" customHeight="1" spans="1:5">
      <c r="A63" s="11">
        <v>60</v>
      </c>
      <c r="B63" s="47" t="s">
        <v>38</v>
      </c>
      <c r="C63" s="41">
        <v>44725</v>
      </c>
      <c r="D63" s="42" t="s">
        <v>151</v>
      </c>
      <c r="E63" s="44"/>
    </row>
    <row r="64" ht="21.95" customHeight="1" spans="1:5">
      <c r="A64" s="11">
        <v>61</v>
      </c>
      <c r="B64" s="47" t="s">
        <v>40</v>
      </c>
      <c r="C64" s="41">
        <v>44725</v>
      </c>
      <c r="D64" s="42" t="s">
        <v>151</v>
      </c>
      <c r="E64" s="44"/>
    </row>
    <row r="65" ht="21.95" customHeight="1" spans="1:5">
      <c r="A65" s="11">
        <v>62</v>
      </c>
      <c r="B65" s="47" t="s">
        <v>120</v>
      </c>
      <c r="C65" s="41">
        <v>44725</v>
      </c>
      <c r="D65" s="42" t="s">
        <v>151</v>
      </c>
      <c r="E65" s="44"/>
    </row>
    <row r="66" ht="21.95" customHeight="1" spans="1:5">
      <c r="A66" s="11">
        <v>63</v>
      </c>
      <c r="B66" s="11" t="s">
        <v>47</v>
      </c>
      <c r="C66" s="41">
        <v>44725</v>
      </c>
      <c r="D66" s="42" t="s">
        <v>151</v>
      </c>
      <c r="E66" s="44"/>
    </row>
    <row r="67" ht="21.95" customHeight="1" spans="1:5">
      <c r="A67" s="11">
        <v>64</v>
      </c>
      <c r="B67" s="11" t="s">
        <v>67</v>
      </c>
      <c r="C67" s="41">
        <v>44725</v>
      </c>
      <c r="D67" s="42" t="s">
        <v>151</v>
      </c>
      <c r="E67" s="44"/>
    </row>
    <row r="68" ht="21.95" customHeight="1" spans="1:5">
      <c r="A68" s="11">
        <v>65</v>
      </c>
      <c r="B68" s="11" t="s">
        <v>69</v>
      </c>
      <c r="C68" s="41">
        <v>44725</v>
      </c>
      <c r="D68" s="42" t="s">
        <v>151</v>
      </c>
      <c r="E68" s="44"/>
    </row>
    <row r="69" ht="21.95" customHeight="1" spans="1:5">
      <c r="A69" s="11">
        <v>66</v>
      </c>
      <c r="B69" s="11" t="s">
        <v>70</v>
      </c>
      <c r="C69" s="41">
        <v>44725</v>
      </c>
      <c r="D69" s="42" t="s">
        <v>151</v>
      </c>
      <c r="E69" s="45"/>
    </row>
    <row r="70" ht="21.95" customHeight="1" spans="1:5">
      <c r="A70" s="11">
        <v>67</v>
      </c>
      <c r="B70" s="11" t="s">
        <v>41</v>
      </c>
      <c r="C70" s="41">
        <v>44725</v>
      </c>
      <c r="D70" s="46" t="s">
        <v>153</v>
      </c>
      <c r="E70" s="43" t="s">
        <v>152</v>
      </c>
    </row>
    <row r="71" ht="21.95" customHeight="1" spans="1:5">
      <c r="A71" s="11">
        <v>68</v>
      </c>
      <c r="B71" s="11" t="s">
        <v>43</v>
      </c>
      <c r="C71" s="41">
        <v>44725</v>
      </c>
      <c r="D71" s="46" t="s">
        <v>153</v>
      </c>
      <c r="E71" s="44"/>
    </row>
    <row r="72" ht="21.95" customHeight="1" spans="1:5">
      <c r="A72" s="11">
        <v>69</v>
      </c>
      <c r="B72" s="11" t="s">
        <v>44</v>
      </c>
      <c r="C72" s="41">
        <v>44725</v>
      </c>
      <c r="D72" s="46" t="s">
        <v>153</v>
      </c>
      <c r="E72" s="44"/>
    </row>
    <row r="73" ht="21.95" customHeight="1" spans="1:5">
      <c r="A73" s="11">
        <v>70</v>
      </c>
      <c r="B73" s="11" t="s">
        <v>46</v>
      </c>
      <c r="C73" s="41">
        <v>44725</v>
      </c>
      <c r="D73" s="46" t="s">
        <v>153</v>
      </c>
      <c r="E73" s="44"/>
    </row>
    <row r="74" ht="21.95" customHeight="1" spans="1:5">
      <c r="A74" s="11">
        <v>71</v>
      </c>
      <c r="B74" s="11" t="s">
        <v>55</v>
      </c>
      <c r="C74" s="41">
        <v>44725</v>
      </c>
      <c r="D74" s="46" t="s">
        <v>153</v>
      </c>
      <c r="E74" s="44"/>
    </row>
    <row r="75" ht="21.95" customHeight="1" spans="1:5">
      <c r="A75" s="11">
        <v>72</v>
      </c>
      <c r="B75" s="11" t="s">
        <v>57</v>
      </c>
      <c r="C75" s="41">
        <v>44725</v>
      </c>
      <c r="D75" s="46" t="s">
        <v>153</v>
      </c>
      <c r="E75" s="44"/>
    </row>
    <row r="76" ht="21.95" customHeight="1" spans="1:5">
      <c r="A76" s="11">
        <v>73</v>
      </c>
      <c r="B76" s="11" t="s">
        <v>58</v>
      </c>
      <c r="C76" s="41">
        <v>44725</v>
      </c>
      <c r="D76" s="46" t="s">
        <v>153</v>
      </c>
      <c r="E76" s="44"/>
    </row>
    <row r="77" ht="21.95" customHeight="1" spans="1:5">
      <c r="A77" s="11">
        <v>74</v>
      </c>
      <c r="B77" s="11" t="s">
        <v>79</v>
      </c>
      <c r="C77" s="41">
        <v>44725</v>
      </c>
      <c r="D77" s="46" t="s">
        <v>153</v>
      </c>
      <c r="E77" s="45"/>
    </row>
  </sheetData>
  <autoFilter ref="A3:E77">
    <extLst/>
  </autoFilter>
  <mergeCells count="8">
    <mergeCell ref="A1:E1"/>
    <mergeCell ref="A2:E2"/>
    <mergeCell ref="E4:E11"/>
    <mergeCell ref="E12:E15"/>
    <mergeCell ref="E16:E22"/>
    <mergeCell ref="E23:E47"/>
    <mergeCell ref="E48:E69"/>
    <mergeCell ref="E70:E77"/>
  </mergeCells>
  <printOptions horizontalCentered="1"/>
  <pageMargins left="0.393700787401575" right="0.393700787401575" top="0.66929133858267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D26" sqref="D26"/>
    </sheetView>
  </sheetViews>
  <sheetFormatPr defaultColWidth="9" defaultRowHeight="13.5"/>
  <cols>
    <col min="2" max="2" width="15.25" customWidth="1"/>
    <col min="3" max="3" width="10.875" customWidth="1"/>
    <col min="5" max="5" width="14" customWidth="1"/>
    <col min="7" max="7" width="14" customWidth="1"/>
  </cols>
  <sheetData>
    <row r="1" ht="22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.75" spans="1:10">
      <c r="A2" s="18" t="s">
        <v>1</v>
      </c>
      <c r="B2" s="18" t="s">
        <v>2</v>
      </c>
      <c r="C2" s="19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</row>
    <row r="3" ht="18" customHeight="1" spans="1:10">
      <c r="A3" s="11">
        <v>1</v>
      </c>
      <c r="B3" s="11" t="s">
        <v>11</v>
      </c>
      <c r="C3" s="12">
        <v>10</v>
      </c>
      <c r="D3" s="20">
        <v>5001</v>
      </c>
      <c r="E3" s="20" t="s">
        <v>12</v>
      </c>
      <c r="F3" s="20">
        <f>VLOOKUP(B3,'[1]合计 (2)'!$B:$D,3,0)-C3</f>
        <v>0</v>
      </c>
      <c r="G3" s="20" t="str">
        <f>VLOOKUP(B3,'[1]合计 (2)'!$B:$E,4,0)</f>
        <v>教育教学管理B</v>
      </c>
      <c r="H3" s="34" t="s">
        <v>13</v>
      </c>
      <c r="I3" s="26" t="s">
        <v>14</v>
      </c>
      <c r="J3" s="20">
        <v>1</v>
      </c>
    </row>
    <row r="4" ht="18" customHeight="1" spans="1:10">
      <c r="A4" s="11">
        <v>3</v>
      </c>
      <c r="B4" s="11" t="s">
        <v>15</v>
      </c>
      <c r="C4" s="12">
        <v>4</v>
      </c>
      <c r="D4" s="20">
        <v>5101</v>
      </c>
      <c r="E4" s="20" t="s">
        <v>12</v>
      </c>
      <c r="F4" s="20">
        <f>VLOOKUP(B4,'[1]合计 (2)'!$B:$D,3,0)-C4</f>
        <v>0</v>
      </c>
      <c r="G4" s="20" t="str">
        <f>VLOOKUP(B4,'[1]合计 (2)'!$B:$E,4,0)</f>
        <v>教育教学管理B</v>
      </c>
      <c r="H4" s="34" t="s">
        <v>13</v>
      </c>
      <c r="I4" s="26" t="s">
        <v>14</v>
      </c>
      <c r="J4" s="20">
        <v>2</v>
      </c>
    </row>
    <row r="5" ht="18" customHeight="1" spans="1:10">
      <c r="A5" s="11">
        <v>14</v>
      </c>
      <c r="B5" s="11" t="s">
        <v>16</v>
      </c>
      <c r="C5" s="12">
        <v>2</v>
      </c>
      <c r="D5" s="20">
        <v>5201</v>
      </c>
      <c r="E5" s="20" t="s">
        <v>12</v>
      </c>
      <c r="F5" s="20">
        <f>VLOOKUP(B5,'[1]合计 (2)'!$B:$D,3,0)-C5</f>
        <v>0</v>
      </c>
      <c r="G5" s="20" t="str">
        <f>VLOOKUP(B5,'[1]合计 (2)'!$B:$E,4,0)</f>
        <v>教育教学管理B</v>
      </c>
      <c r="H5" s="34" t="s">
        <v>13</v>
      </c>
      <c r="I5" s="26" t="s">
        <v>14</v>
      </c>
      <c r="J5" s="20">
        <v>3</v>
      </c>
    </row>
    <row r="6" ht="18" customHeight="1" spans="1:10">
      <c r="A6" s="11">
        <v>22</v>
      </c>
      <c r="B6" s="15" t="s">
        <v>17</v>
      </c>
      <c r="C6" s="12">
        <v>563</v>
      </c>
      <c r="D6" s="20">
        <v>6120</v>
      </c>
      <c r="E6" s="20" t="s">
        <v>18</v>
      </c>
      <c r="F6" s="20">
        <f>VLOOKUP(B6,'[1]合计 (2)'!$B:$D,3,0)-C6</f>
        <v>0</v>
      </c>
      <c r="G6" s="20" t="str">
        <f>VLOOKUP(B6,'[1]合计 (2)'!$B:$E,4,0)</f>
        <v>科学教育A</v>
      </c>
      <c r="H6" s="34" t="s">
        <v>13</v>
      </c>
      <c r="I6" s="26" t="s">
        <v>14</v>
      </c>
      <c r="J6" s="20">
        <v>4</v>
      </c>
    </row>
    <row r="7" ht="18" customHeight="1" spans="1:10">
      <c r="A7" s="11">
        <v>1</v>
      </c>
      <c r="B7" s="15" t="s">
        <v>19</v>
      </c>
      <c r="C7" s="12">
        <v>513</v>
      </c>
      <c r="D7" s="20">
        <v>6001</v>
      </c>
      <c r="E7" s="20" t="s">
        <v>20</v>
      </c>
      <c r="F7" s="20">
        <f>VLOOKUP(B7,'[1]合计 (2)'!$B:$D,3,0)-C7</f>
        <v>0</v>
      </c>
      <c r="G7" s="20" t="str">
        <f>VLOOKUP(B7,'[1]合计 (2)'!$B:$E,4,0)</f>
        <v>学前教育A</v>
      </c>
      <c r="H7" s="34" t="s">
        <v>13</v>
      </c>
      <c r="I7" s="26" t="s">
        <v>14</v>
      </c>
      <c r="J7" s="20">
        <v>5</v>
      </c>
    </row>
    <row r="8" ht="18" customHeight="1" spans="1:10">
      <c r="A8" s="11">
        <v>2</v>
      </c>
      <c r="B8" s="15" t="s">
        <v>21</v>
      </c>
      <c r="C8" s="12">
        <v>63</v>
      </c>
      <c r="D8" s="20">
        <v>6002</v>
      </c>
      <c r="E8" s="20" t="s">
        <v>20</v>
      </c>
      <c r="F8" s="20">
        <f>VLOOKUP(B8,'[1]合计 (2)'!$B:$D,3,0)-C8</f>
        <v>0</v>
      </c>
      <c r="G8" s="20" t="str">
        <f>VLOOKUP(B8,'[1]合计 (2)'!$B:$E,4,0)</f>
        <v>学前教育A</v>
      </c>
      <c r="H8" s="34" t="s">
        <v>13</v>
      </c>
      <c r="I8" s="26" t="s">
        <v>14</v>
      </c>
      <c r="J8" s="20">
        <v>6</v>
      </c>
    </row>
    <row r="9" ht="18" customHeight="1" spans="1:10">
      <c r="A9" s="11">
        <v>2</v>
      </c>
      <c r="B9" s="15" t="s">
        <v>22</v>
      </c>
      <c r="C9" s="12">
        <v>13</v>
      </c>
      <c r="D9" s="20">
        <v>5002</v>
      </c>
      <c r="E9" s="20" t="s">
        <v>23</v>
      </c>
      <c r="F9" s="20">
        <f>VLOOKUP(B9,'[1]合计 (2)'!$B:$D,3,0)-C9</f>
        <v>0</v>
      </c>
      <c r="G9" s="20" t="str">
        <f>VLOOKUP(B9,'[1]合计 (2)'!$B:$E,4,0)</f>
        <v>学前教育B</v>
      </c>
      <c r="H9" s="34" t="s">
        <v>13</v>
      </c>
      <c r="I9" s="26" t="s">
        <v>14</v>
      </c>
      <c r="J9" s="20">
        <v>7</v>
      </c>
    </row>
    <row r="10" ht="18" customHeight="1" spans="1:10">
      <c r="A10" s="11">
        <v>46</v>
      </c>
      <c r="B10" s="15" t="s">
        <v>24</v>
      </c>
      <c r="C10" s="12">
        <v>10</v>
      </c>
      <c r="D10" s="20">
        <v>6305</v>
      </c>
      <c r="E10" s="20" t="s">
        <v>25</v>
      </c>
      <c r="F10" s="20">
        <f>VLOOKUP(B10,'[1]合计 (2)'!$B:$D,3,0)-C10</f>
        <v>0</v>
      </c>
      <c r="G10" s="20" t="str">
        <f>VLOOKUP(B10,'[1]合计 (2)'!$B:$E,4,0)</f>
        <v>职高电子A</v>
      </c>
      <c r="H10" s="34" t="s">
        <v>13</v>
      </c>
      <c r="I10" s="26" t="s">
        <v>14</v>
      </c>
      <c r="J10" s="20">
        <v>8</v>
      </c>
    </row>
    <row r="11" ht="18" customHeight="1" spans="1:10">
      <c r="A11" s="11">
        <v>48</v>
      </c>
      <c r="B11" s="11" t="s">
        <v>26</v>
      </c>
      <c r="C11" s="12">
        <v>3</v>
      </c>
      <c r="D11" s="20">
        <v>6307</v>
      </c>
      <c r="E11" s="20" t="s">
        <v>27</v>
      </c>
      <c r="F11" s="20">
        <f>VLOOKUP(B11,'[1]合计 (2)'!$B:$D,3,0)-C11</f>
        <v>0</v>
      </c>
      <c r="G11" s="20" t="str">
        <f>VLOOKUP(B11,'[1]合计 (2)'!$B:$E,4,0)</f>
        <v>职高家政A</v>
      </c>
      <c r="H11" s="34" t="s">
        <v>13</v>
      </c>
      <c r="I11" s="26" t="s">
        <v>14</v>
      </c>
      <c r="J11" s="20">
        <v>9</v>
      </c>
    </row>
    <row r="12" ht="18" customHeight="1" spans="1:10">
      <c r="A12" s="11">
        <v>47</v>
      </c>
      <c r="B12" s="11" t="s">
        <v>28</v>
      </c>
      <c r="C12" s="12">
        <v>7</v>
      </c>
      <c r="D12" s="20">
        <v>6306</v>
      </c>
      <c r="E12" s="20" t="s">
        <v>29</v>
      </c>
      <c r="F12" s="20">
        <f>VLOOKUP(B12,'[1]合计 (2)'!$B:$D,3,0)-C12</f>
        <v>0</v>
      </c>
      <c r="G12" s="20" t="str">
        <f>VLOOKUP(B12,'[1]合计 (2)'!$B:$E,4,0)</f>
        <v>职高汽车A</v>
      </c>
      <c r="H12" s="34" t="s">
        <v>13</v>
      </c>
      <c r="I12" s="26" t="s">
        <v>14</v>
      </c>
      <c r="J12" s="20">
        <v>10</v>
      </c>
    </row>
    <row r="13" ht="18" customHeight="1" spans="1:10">
      <c r="A13" s="11">
        <v>26</v>
      </c>
      <c r="B13" s="15" t="s">
        <v>30</v>
      </c>
      <c r="C13" s="12">
        <v>3</v>
      </c>
      <c r="D13" s="20">
        <v>5303</v>
      </c>
      <c r="E13" s="20" t="s">
        <v>31</v>
      </c>
      <c r="F13" s="20">
        <f>VLOOKUP(B13,'[1]合计 (2)'!$B:$D,3,0)-C13</f>
        <v>0</v>
      </c>
      <c r="G13" s="20" t="str">
        <f>VLOOKUP(B13,'[1]合计 (2)'!$B:$E,4,0)</f>
        <v>职专电子B</v>
      </c>
      <c r="H13" s="34" t="s">
        <v>13</v>
      </c>
      <c r="I13" s="26" t="s">
        <v>14</v>
      </c>
      <c r="J13" s="20">
        <v>11</v>
      </c>
    </row>
    <row r="14" ht="18" customHeight="1" spans="1:10">
      <c r="A14" s="11">
        <v>25</v>
      </c>
      <c r="B14" s="11" t="s">
        <v>32</v>
      </c>
      <c r="C14" s="12">
        <v>3</v>
      </c>
      <c r="D14" s="20">
        <v>5302</v>
      </c>
      <c r="E14" s="20" t="s">
        <v>33</v>
      </c>
      <c r="F14" s="20">
        <f>VLOOKUP(B14,'[1]合计 (2)'!$B:$D,3,0)-C14</f>
        <v>0</v>
      </c>
      <c r="G14" s="20" t="str">
        <f>VLOOKUP(B14,'[1]合计 (2)'!$B:$E,4,0)</f>
        <v>职专建筑B</v>
      </c>
      <c r="H14" s="34" t="s">
        <v>13</v>
      </c>
      <c r="I14" s="26" t="s">
        <v>14</v>
      </c>
      <c r="J14" s="20">
        <v>12</v>
      </c>
    </row>
    <row r="15" ht="18" customHeight="1" spans="1:10">
      <c r="A15" s="11">
        <v>20</v>
      </c>
      <c r="B15" s="15" t="s">
        <v>34</v>
      </c>
      <c r="C15" s="12">
        <v>323</v>
      </c>
      <c r="D15" s="20">
        <v>6118</v>
      </c>
      <c r="E15" s="20" t="s">
        <v>35</v>
      </c>
      <c r="F15" s="20">
        <f>VLOOKUP(B15,'[1]合计 (2)'!$B:$D,3,0)-C15</f>
        <v>0</v>
      </c>
      <c r="G15" s="20" t="str">
        <f>VLOOKUP(B15,'[1]合计 (2)'!$B:$E,4,0)</f>
        <v>中小学美术A</v>
      </c>
      <c r="H15" s="34" t="s">
        <v>13</v>
      </c>
      <c r="I15" s="26" t="s">
        <v>14</v>
      </c>
      <c r="J15" s="20">
        <v>13</v>
      </c>
    </row>
    <row r="16" ht="18" customHeight="1" spans="1:10">
      <c r="A16" s="11">
        <v>21</v>
      </c>
      <c r="B16" s="15" t="s">
        <v>36</v>
      </c>
      <c r="C16" s="12">
        <v>45</v>
      </c>
      <c r="D16" s="20">
        <v>6119</v>
      </c>
      <c r="E16" s="20" t="s">
        <v>35</v>
      </c>
      <c r="F16" s="20">
        <f>VLOOKUP(B16,'[1]合计 (2)'!$B:$D,3,0)-C16</f>
        <v>0</v>
      </c>
      <c r="G16" s="20" t="str">
        <f>VLOOKUP(B16,'[1]合计 (2)'!$B:$E,4,0)</f>
        <v>中小学美术A</v>
      </c>
      <c r="H16" s="34" t="s">
        <v>13</v>
      </c>
      <c r="I16" s="26" t="s">
        <v>14</v>
      </c>
      <c r="J16" s="20">
        <v>14</v>
      </c>
    </row>
    <row r="17" ht="18" customHeight="1" spans="1:10">
      <c r="A17" s="11">
        <v>40</v>
      </c>
      <c r="B17" s="15" t="s">
        <v>37</v>
      </c>
      <c r="C17" s="12">
        <v>106</v>
      </c>
      <c r="D17" s="20">
        <v>6214</v>
      </c>
      <c r="E17" s="20" t="s">
        <v>35</v>
      </c>
      <c r="F17" s="20">
        <f>VLOOKUP(B17,'[1]合计 (2)'!$B:$D,3,0)-C17</f>
        <v>0</v>
      </c>
      <c r="G17" s="20" t="str">
        <f>VLOOKUP(B17,'[1]合计 (2)'!$B:$E,4,0)</f>
        <v>中小学美术A</v>
      </c>
      <c r="H17" s="34" t="s">
        <v>13</v>
      </c>
      <c r="I17" s="26" t="s">
        <v>14</v>
      </c>
      <c r="J17" s="20">
        <v>15</v>
      </c>
    </row>
    <row r="18" ht="18" customHeight="1" spans="1:10">
      <c r="A18" s="11">
        <v>12</v>
      </c>
      <c r="B18" s="15" t="s">
        <v>38</v>
      </c>
      <c r="C18" s="12">
        <v>11</v>
      </c>
      <c r="D18" s="20">
        <v>5110</v>
      </c>
      <c r="E18" s="20" t="s">
        <v>39</v>
      </c>
      <c r="F18" s="20">
        <f>VLOOKUP(B18,'[1]合计 (2)'!$B:$D,3,0)-C18</f>
        <v>0</v>
      </c>
      <c r="G18" s="20" t="str">
        <f>VLOOKUP(B18,'[1]合计 (2)'!$B:$E,4,0)</f>
        <v>中小学美术B</v>
      </c>
      <c r="H18" s="34" t="s">
        <v>13</v>
      </c>
      <c r="I18" s="26" t="s">
        <v>14</v>
      </c>
      <c r="J18" s="20">
        <v>16</v>
      </c>
    </row>
    <row r="19" ht="18" customHeight="1" spans="1:10">
      <c r="A19" s="11">
        <v>22</v>
      </c>
      <c r="B19" s="15" t="s">
        <v>40</v>
      </c>
      <c r="C19" s="12">
        <v>5</v>
      </c>
      <c r="D19" s="20">
        <v>5209</v>
      </c>
      <c r="E19" s="20" t="s">
        <v>39</v>
      </c>
      <c r="F19" s="20">
        <f>VLOOKUP(B19,'[1]合计 (2)'!$B:$D,3,0)-C19</f>
        <v>0</v>
      </c>
      <c r="G19" s="20" t="str">
        <f>VLOOKUP(B19,'[1]合计 (2)'!$B:$E,4,0)</f>
        <v>中小学美术B</v>
      </c>
      <c r="H19" s="34" t="s">
        <v>13</v>
      </c>
      <c r="I19" s="26" t="s">
        <v>14</v>
      </c>
      <c r="J19" s="20">
        <v>17</v>
      </c>
    </row>
    <row r="20" ht="18" customHeight="1" spans="1:10">
      <c r="A20" s="11">
        <v>12</v>
      </c>
      <c r="B20" s="15" t="s">
        <v>41</v>
      </c>
      <c r="C20" s="35">
        <v>311</v>
      </c>
      <c r="D20" s="20">
        <v>6110</v>
      </c>
      <c r="E20" s="20" t="s">
        <v>42</v>
      </c>
      <c r="F20" s="20">
        <f>VLOOKUP(B20,'[1]合计 (2)'!$B:$D,3,0)-C20</f>
        <v>0</v>
      </c>
      <c r="G20" s="20" t="str">
        <f>VLOOKUP(B20,'[1]合计 (2)'!$B:$E,4,0)</f>
        <v>中小学音乐A</v>
      </c>
      <c r="H20" s="34" t="s">
        <v>13</v>
      </c>
      <c r="I20" s="26" t="s">
        <v>14</v>
      </c>
      <c r="J20" s="20">
        <v>18</v>
      </c>
    </row>
    <row r="21" ht="18" customHeight="1" spans="1:10">
      <c r="A21" s="11">
        <v>13</v>
      </c>
      <c r="B21" s="15" t="s">
        <v>43</v>
      </c>
      <c r="C21" s="35">
        <v>46</v>
      </c>
      <c r="D21" s="20">
        <v>6111</v>
      </c>
      <c r="E21" s="20" t="s">
        <v>42</v>
      </c>
      <c r="F21" s="20">
        <f>VLOOKUP(B21,'[1]合计 (2)'!$B:$D,3,0)-C21</f>
        <v>0</v>
      </c>
      <c r="G21" s="20" t="str">
        <f>VLOOKUP(B21,'[1]合计 (2)'!$B:$E,4,0)</f>
        <v>中小学音乐A</v>
      </c>
      <c r="H21" s="34" t="s">
        <v>13</v>
      </c>
      <c r="I21" s="26" t="s">
        <v>14</v>
      </c>
      <c r="J21" s="20">
        <v>19</v>
      </c>
    </row>
    <row r="22" ht="18" customHeight="1" spans="1:10">
      <c r="A22" s="11">
        <v>10</v>
      </c>
      <c r="B22" s="11" t="s">
        <v>44</v>
      </c>
      <c r="C22" s="35">
        <v>22</v>
      </c>
      <c r="D22" s="20">
        <v>5108</v>
      </c>
      <c r="E22" s="20" t="s">
        <v>45</v>
      </c>
      <c r="F22" s="20">
        <f>VLOOKUP(B22,'[1]合计 (2)'!$B:$D,3,0)-C22</f>
        <v>0</v>
      </c>
      <c r="G22" s="20" t="str">
        <f>VLOOKUP(B22,'[1]合计 (2)'!$B:$E,4,0)</f>
        <v>中小学音乐B</v>
      </c>
      <c r="H22" s="34" t="s">
        <v>13</v>
      </c>
      <c r="I22" s="26" t="s">
        <v>14</v>
      </c>
      <c r="J22" s="20">
        <v>20</v>
      </c>
    </row>
    <row r="23" ht="18" customHeight="1" spans="1:10">
      <c r="A23" s="11">
        <v>20</v>
      </c>
      <c r="B23" s="11" t="s">
        <v>46</v>
      </c>
      <c r="C23" s="35">
        <v>7</v>
      </c>
      <c r="D23" s="20">
        <v>5207</v>
      </c>
      <c r="E23" s="20" t="s">
        <v>45</v>
      </c>
      <c r="F23" s="20">
        <f>VLOOKUP(B23,'[1]合计 (2)'!$B:$D,3,0)-C23</f>
        <v>0</v>
      </c>
      <c r="G23" s="20" t="str">
        <f>VLOOKUP(B23,'[1]合计 (2)'!$B:$E,4,0)</f>
        <v>中小学音乐B</v>
      </c>
      <c r="H23" s="34" t="s">
        <v>13</v>
      </c>
      <c r="I23" s="26" t="s">
        <v>14</v>
      </c>
      <c r="J23" s="20">
        <v>21</v>
      </c>
    </row>
    <row r="24" ht="18" customHeight="1" spans="1:10">
      <c r="A24" s="11">
        <v>18</v>
      </c>
      <c r="B24" s="11" t="s">
        <v>47</v>
      </c>
      <c r="C24" s="12">
        <v>4</v>
      </c>
      <c r="D24" s="20">
        <v>5205</v>
      </c>
      <c r="E24" s="20" t="s">
        <v>48</v>
      </c>
      <c r="F24" s="20">
        <f>VLOOKUP(B24,'[1]合计 (2)'!$B:$D,3,0)-C24</f>
        <v>0</v>
      </c>
      <c r="G24" s="20" t="str">
        <f>VLOOKUP(B24,'[1]合计 (2)'!$B:$E,4,0)</f>
        <v>中学化学B</v>
      </c>
      <c r="H24" s="34" t="s">
        <v>13</v>
      </c>
      <c r="I24" s="26" t="s">
        <v>14</v>
      </c>
      <c r="J24" s="20">
        <v>22</v>
      </c>
    </row>
    <row r="25" spans="3:4">
      <c r="C25">
        <f>SUM(C3:C24)</f>
        <v>2074</v>
      </c>
      <c r="D25">
        <f>COUNT(D3:D24)</f>
        <v>22</v>
      </c>
    </row>
  </sheetData>
  <mergeCells count="1">
    <mergeCell ref="A1:J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D26" sqref="D26"/>
    </sheetView>
  </sheetViews>
  <sheetFormatPr defaultColWidth="9" defaultRowHeight="13.5"/>
  <cols>
    <col min="1" max="1" width="9.375" style="2" customWidth="1"/>
    <col min="2" max="2" width="17.375" style="2" customWidth="1"/>
    <col min="3" max="3" width="11.5" style="17" customWidth="1"/>
    <col min="5" max="5" width="15.625" customWidth="1"/>
    <col min="7" max="7" width="16.625" customWidth="1"/>
  </cols>
  <sheetData>
    <row r="1" ht="44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.75" spans="1:10">
      <c r="A2" s="18" t="s">
        <v>1</v>
      </c>
      <c r="B2" s="18" t="s">
        <v>2</v>
      </c>
      <c r="C2" s="19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</row>
    <row r="3" ht="21.95" customHeight="1" spans="1:10">
      <c r="A3" s="11">
        <v>4</v>
      </c>
      <c r="B3" s="11" t="s">
        <v>80</v>
      </c>
      <c r="C3" s="12">
        <v>886</v>
      </c>
      <c r="D3" s="20">
        <v>6102</v>
      </c>
      <c r="E3" s="20" t="s">
        <v>81</v>
      </c>
      <c r="F3" s="20">
        <f>VLOOKUP(B3,'[1]合计 (2)'!$B:$D,3,0)-C3</f>
        <v>0</v>
      </c>
      <c r="G3" s="20" t="str">
        <f>VLOOKUP(B3,'[1]合计 (2)'!$B:$E,4,0)</f>
        <v>小学语文A</v>
      </c>
      <c r="H3" s="34" t="s">
        <v>13</v>
      </c>
      <c r="I3" s="24" t="s">
        <v>82</v>
      </c>
      <c r="J3" s="20">
        <v>1</v>
      </c>
    </row>
    <row r="4" ht="21.95" customHeight="1" spans="1:10">
      <c r="A4" s="11">
        <v>5</v>
      </c>
      <c r="B4" s="11" t="s">
        <v>83</v>
      </c>
      <c r="C4" s="12">
        <v>1065</v>
      </c>
      <c r="D4" s="20">
        <v>6103</v>
      </c>
      <c r="E4" s="20" t="s">
        <v>81</v>
      </c>
      <c r="F4" s="20">
        <f>VLOOKUP(B4,'[1]合计 (2)'!$B:$D,3,0)-C4</f>
        <v>0</v>
      </c>
      <c r="G4" s="20" t="str">
        <f>VLOOKUP(B4,'[1]合计 (2)'!$B:$E,4,0)</f>
        <v>小学语文A</v>
      </c>
      <c r="H4" s="34" t="s">
        <v>13</v>
      </c>
      <c r="I4" s="24" t="s">
        <v>82</v>
      </c>
      <c r="J4" s="20">
        <v>2</v>
      </c>
    </row>
    <row r="5" ht="21.95" customHeight="1" spans="1:10">
      <c r="A5" s="11">
        <v>4</v>
      </c>
      <c r="B5" s="11" t="s">
        <v>84</v>
      </c>
      <c r="C5" s="12">
        <v>8</v>
      </c>
      <c r="D5" s="20">
        <v>5102</v>
      </c>
      <c r="E5" s="20" t="s">
        <v>85</v>
      </c>
      <c r="F5" s="20">
        <f>VLOOKUP(B5,'[1]合计 (2)'!$B:$D,3,0)-C5</f>
        <v>0</v>
      </c>
      <c r="G5" s="20" t="str">
        <f>VLOOKUP(B5,'[1]合计 (2)'!$B:$E,4,0)</f>
        <v>小学语文B</v>
      </c>
      <c r="H5" s="34" t="s">
        <v>13</v>
      </c>
      <c r="I5" s="24" t="s">
        <v>82</v>
      </c>
      <c r="J5" s="20">
        <v>3</v>
      </c>
    </row>
    <row r="6" ht="21.95" customHeight="1" spans="1:10">
      <c r="A6" s="11">
        <v>5</v>
      </c>
      <c r="B6" s="11" t="s">
        <v>86</v>
      </c>
      <c r="C6" s="12">
        <v>20</v>
      </c>
      <c r="D6" s="20">
        <v>5103</v>
      </c>
      <c r="E6" s="20" t="s">
        <v>85</v>
      </c>
      <c r="F6" s="20">
        <f>VLOOKUP(B6,'[1]合计 (2)'!$B:$D,3,0)-C6</f>
        <v>0</v>
      </c>
      <c r="G6" s="20" t="str">
        <f>VLOOKUP(B6,'[1]合计 (2)'!$B:$E,4,0)</f>
        <v>小学语文B</v>
      </c>
      <c r="H6" s="34" t="s">
        <v>13</v>
      </c>
      <c r="I6" s="24" t="s">
        <v>82</v>
      </c>
      <c r="J6" s="20">
        <v>4</v>
      </c>
    </row>
    <row r="7" ht="21.95" customHeight="1" spans="1:10">
      <c r="A7" s="11">
        <v>6</v>
      </c>
      <c r="B7" s="11" t="s">
        <v>87</v>
      </c>
      <c r="C7" s="12">
        <v>22</v>
      </c>
      <c r="D7" s="20">
        <v>5104</v>
      </c>
      <c r="E7" s="20" t="s">
        <v>85</v>
      </c>
      <c r="F7" s="20">
        <f>VLOOKUP(B7,'[1]合计 (2)'!$B:$D,3,0)-C7</f>
        <v>0</v>
      </c>
      <c r="G7" s="20" t="str">
        <f>VLOOKUP(B7,'[1]合计 (2)'!$B:$E,4,0)</f>
        <v>小学语文B</v>
      </c>
      <c r="H7" s="34" t="s">
        <v>13</v>
      </c>
      <c r="I7" s="24" t="s">
        <v>82</v>
      </c>
      <c r="J7" s="20">
        <v>5</v>
      </c>
    </row>
    <row r="8" ht="21.95" customHeight="1" spans="1:10">
      <c r="A8" s="11">
        <v>42</v>
      </c>
      <c r="B8" s="11" t="s">
        <v>88</v>
      </c>
      <c r="C8" s="12">
        <v>16</v>
      </c>
      <c r="D8" s="20">
        <v>6301</v>
      </c>
      <c r="E8" s="20" t="s">
        <v>89</v>
      </c>
      <c r="F8" s="20">
        <f>VLOOKUP(B8,'[1]合计 (2)'!$B:$D,3,0)-C8</f>
        <v>0</v>
      </c>
      <c r="G8" s="20" t="str">
        <f>VLOOKUP(B8,'[1]合计 (2)'!$B:$E,4,0)</f>
        <v>中学语文A</v>
      </c>
      <c r="H8" s="34" t="s">
        <v>13</v>
      </c>
      <c r="I8" s="24" t="s">
        <v>82</v>
      </c>
      <c r="J8" s="20">
        <v>6</v>
      </c>
    </row>
    <row r="9" ht="21.95" customHeight="1" spans="1:10">
      <c r="A9" s="11">
        <v>15</v>
      </c>
      <c r="B9" s="11" t="s">
        <v>90</v>
      </c>
      <c r="C9" s="12">
        <v>10</v>
      </c>
      <c r="D9" s="20">
        <v>5202</v>
      </c>
      <c r="E9" s="20" t="s">
        <v>91</v>
      </c>
      <c r="F9" s="20">
        <f>VLOOKUP(B9,'[1]合计 (2)'!$B:$D,3,0)-C9</f>
        <v>0</v>
      </c>
      <c r="G9" s="20" t="str">
        <f>VLOOKUP(B9,'[1]合计 (2)'!$B:$E,4,0)</f>
        <v>中学语文B</v>
      </c>
      <c r="H9" s="34" t="s">
        <v>13</v>
      </c>
      <c r="I9" s="24" t="s">
        <v>82</v>
      </c>
      <c r="J9" s="20">
        <v>7</v>
      </c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0"/>
  <sheetViews>
    <sheetView workbookViewId="0">
      <pane ySplit="2" topLeftCell="A3" activePane="bottomLeft" state="frozen"/>
      <selection/>
      <selection pane="bottomLeft" activeCell="D26" sqref="D26"/>
    </sheetView>
  </sheetViews>
  <sheetFormatPr defaultColWidth="9" defaultRowHeight="13.5"/>
  <cols>
    <col min="2" max="2" width="15.25" customWidth="1"/>
    <col min="3" max="3" width="10.875" customWidth="1"/>
    <col min="5" max="5" width="14" customWidth="1"/>
    <col min="7" max="7" width="14" customWidth="1"/>
    <col min="8" max="8" width="15.125" style="2" customWidth="1"/>
    <col min="9" max="9" width="9" style="2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3.1" customHeight="1" spans="1:10">
      <c r="A2" s="18" t="s">
        <v>1</v>
      </c>
      <c r="B2" s="18" t="s">
        <v>2</v>
      </c>
      <c r="C2" s="19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140</v>
      </c>
      <c r="I2" s="11" t="s">
        <v>9</v>
      </c>
      <c r="J2" s="11" t="s">
        <v>10</v>
      </c>
    </row>
    <row r="3" ht="21.95" customHeight="1" spans="1:10">
      <c r="A3" s="11">
        <v>10</v>
      </c>
      <c r="B3" s="11" t="s">
        <v>49</v>
      </c>
      <c r="C3" s="30">
        <v>1026</v>
      </c>
      <c r="D3" s="20">
        <v>6108</v>
      </c>
      <c r="E3" s="20" t="s">
        <v>50</v>
      </c>
      <c r="F3" s="20">
        <v>0</v>
      </c>
      <c r="G3" s="20" t="s">
        <v>50</v>
      </c>
      <c r="H3" s="31">
        <v>44724</v>
      </c>
      <c r="I3" s="33" t="s">
        <v>14</v>
      </c>
      <c r="J3" s="20"/>
    </row>
    <row r="4" ht="21.95" customHeight="1" spans="1:10">
      <c r="A4" s="11">
        <v>11</v>
      </c>
      <c r="B4" s="11" t="s">
        <v>52</v>
      </c>
      <c r="C4" s="30">
        <v>63</v>
      </c>
      <c r="D4" s="20">
        <v>6109</v>
      </c>
      <c r="E4" s="20" t="s">
        <v>50</v>
      </c>
      <c r="F4" s="20">
        <v>0</v>
      </c>
      <c r="G4" s="20" t="s">
        <v>50</v>
      </c>
      <c r="H4" s="31">
        <v>44724</v>
      </c>
      <c r="I4" s="33" t="s">
        <v>14</v>
      </c>
      <c r="J4" s="20"/>
    </row>
    <row r="5" ht="21.95" customHeight="1" spans="1:10">
      <c r="A5" s="11">
        <v>9</v>
      </c>
      <c r="B5" s="11" t="s">
        <v>53</v>
      </c>
      <c r="C5" s="30">
        <v>25</v>
      </c>
      <c r="D5" s="20">
        <v>5107</v>
      </c>
      <c r="E5" s="20" t="s">
        <v>54</v>
      </c>
      <c r="F5" s="20">
        <v>0</v>
      </c>
      <c r="G5" s="20" t="s">
        <v>54</v>
      </c>
      <c r="H5" s="31">
        <v>44724</v>
      </c>
      <c r="I5" s="33" t="s">
        <v>14</v>
      </c>
      <c r="J5" s="20"/>
    </row>
    <row r="6" ht="21.95" customHeight="1" spans="1:10">
      <c r="A6" s="11">
        <v>8</v>
      </c>
      <c r="B6" s="11" t="s">
        <v>60</v>
      </c>
      <c r="C6" s="30">
        <v>820</v>
      </c>
      <c r="D6" s="20">
        <v>6106</v>
      </c>
      <c r="E6" s="20" t="s">
        <v>61</v>
      </c>
      <c r="F6" s="20">
        <v>0</v>
      </c>
      <c r="G6" s="20" t="s">
        <v>61</v>
      </c>
      <c r="H6" s="31">
        <v>44724</v>
      </c>
      <c r="I6" s="33" t="s">
        <v>14</v>
      </c>
      <c r="J6" s="20"/>
    </row>
    <row r="7" ht="21.95" customHeight="1" spans="1:10">
      <c r="A7" s="11">
        <v>9</v>
      </c>
      <c r="B7" s="11" t="s">
        <v>63</v>
      </c>
      <c r="C7" s="30">
        <v>170</v>
      </c>
      <c r="D7" s="20">
        <v>6107</v>
      </c>
      <c r="E7" s="20" t="s">
        <v>61</v>
      </c>
      <c r="F7" s="20">
        <v>0</v>
      </c>
      <c r="G7" s="20" t="s">
        <v>61</v>
      </c>
      <c r="H7" s="31">
        <v>44724</v>
      </c>
      <c r="I7" s="33" t="s">
        <v>14</v>
      </c>
      <c r="J7" s="20"/>
    </row>
    <row r="8" ht="21.95" customHeight="1" spans="1:10">
      <c r="A8" s="11">
        <v>7</v>
      </c>
      <c r="B8" s="11" t="s">
        <v>64</v>
      </c>
      <c r="C8" s="30">
        <v>13</v>
      </c>
      <c r="D8" s="20">
        <v>5105</v>
      </c>
      <c r="E8" s="20" t="s">
        <v>65</v>
      </c>
      <c r="F8" s="20">
        <v>0</v>
      </c>
      <c r="G8" s="20" t="s">
        <v>65</v>
      </c>
      <c r="H8" s="31">
        <v>44724</v>
      </c>
      <c r="I8" s="33" t="s">
        <v>14</v>
      </c>
      <c r="J8" s="20"/>
    </row>
    <row r="9" ht="26.1" customHeight="1" spans="1:10">
      <c r="A9" s="11">
        <v>8</v>
      </c>
      <c r="B9" s="11" t="s">
        <v>66</v>
      </c>
      <c r="C9" s="30">
        <v>14</v>
      </c>
      <c r="D9" s="20">
        <v>5106</v>
      </c>
      <c r="E9" s="20" t="s">
        <v>65</v>
      </c>
      <c r="F9" s="20">
        <v>0</v>
      </c>
      <c r="G9" s="20" t="s">
        <v>65</v>
      </c>
      <c r="H9" s="31">
        <v>44724</v>
      </c>
      <c r="I9" s="33" t="s">
        <v>14</v>
      </c>
      <c r="J9" s="20"/>
    </row>
    <row r="10" ht="21.95" customHeight="1" spans="1:10">
      <c r="A10" s="11" t="s">
        <v>128</v>
      </c>
      <c r="B10" s="11"/>
      <c r="C10" s="12">
        <f>SUM(C3:C9)</f>
        <v>2131</v>
      </c>
      <c r="D10" s="20"/>
      <c r="E10" s="20"/>
      <c r="F10" s="20"/>
      <c r="G10" s="20"/>
      <c r="H10" s="32"/>
      <c r="I10" s="11"/>
      <c r="J10" s="20"/>
    </row>
  </sheetData>
  <autoFilter ref="A2:J10">
    <extLst/>
  </autoFilter>
  <mergeCells count="1">
    <mergeCell ref="A1:J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28"/>
  <sheetViews>
    <sheetView workbookViewId="0">
      <pane ySplit="2" topLeftCell="A12" activePane="bottomLeft" state="frozen"/>
      <selection/>
      <selection pane="bottomLeft" activeCell="D26" sqref="D26"/>
    </sheetView>
  </sheetViews>
  <sheetFormatPr defaultColWidth="9" defaultRowHeight="13.5"/>
  <cols>
    <col min="1" max="1" width="9.375" style="2" customWidth="1"/>
    <col min="2" max="2" width="17.375" style="2" customWidth="1"/>
    <col min="3" max="3" width="11.5" style="17" customWidth="1"/>
    <col min="5" max="5" width="15.625" customWidth="1"/>
    <col min="7" max="7" width="16.625" customWidth="1"/>
  </cols>
  <sheetData>
    <row r="1" ht="44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1" customHeight="1" spans="1:10">
      <c r="A2" s="18" t="s">
        <v>1</v>
      </c>
      <c r="B2" s="18" t="s">
        <v>2</v>
      </c>
      <c r="C2" s="19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</row>
    <row r="3" ht="21.95" customHeight="1" spans="1:10">
      <c r="A3" s="11">
        <v>29</v>
      </c>
      <c r="B3" s="11" t="s">
        <v>72</v>
      </c>
      <c r="C3" s="12">
        <v>353</v>
      </c>
      <c r="D3" s="20">
        <v>6203</v>
      </c>
      <c r="E3" s="27" t="s">
        <v>73</v>
      </c>
      <c r="F3" s="20">
        <f>VLOOKUP(B3,'[1]合计 (2)'!$B:$D,3,0)-C3</f>
        <v>0</v>
      </c>
      <c r="G3" s="20" t="str">
        <f>VLOOKUP(B3,'[1]合计 (2)'!$B:$E,4,0)</f>
        <v>中学数学A</v>
      </c>
      <c r="H3" s="28">
        <v>44724</v>
      </c>
      <c r="I3" s="29" t="s">
        <v>82</v>
      </c>
      <c r="J3" s="20"/>
    </row>
    <row r="4" ht="21.95" customHeight="1" spans="1:10">
      <c r="A4" s="11">
        <v>30</v>
      </c>
      <c r="B4" s="11" t="s">
        <v>74</v>
      </c>
      <c r="C4" s="12">
        <v>85</v>
      </c>
      <c r="D4" s="20">
        <v>6204</v>
      </c>
      <c r="E4" s="27" t="s">
        <v>73</v>
      </c>
      <c r="F4" s="20">
        <f>VLOOKUP(B4,'[1]合计 (2)'!$B:$D,3,0)-C4</f>
        <v>0</v>
      </c>
      <c r="G4" s="20" t="str">
        <f>VLOOKUP(B4,'[1]合计 (2)'!$B:$E,4,0)</f>
        <v>中学数学A</v>
      </c>
      <c r="H4" s="28">
        <v>44724</v>
      </c>
      <c r="I4" s="29" t="s">
        <v>82</v>
      </c>
      <c r="J4" s="20"/>
    </row>
    <row r="5" ht="21.95" customHeight="1" spans="1:10">
      <c r="A5" s="11">
        <v>43</v>
      </c>
      <c r="B5" s="11" t="s">
        <v>75</v>
      </c>
      <c r="C5" s="12">
        <v>28</v>
      </c>
      <c r="D5" s="20">
        <v>6302</v>
      </c>
      <c r="E5" s="27" t="s">
        <v>73</v>
      </c>
      <c r="F5" s="20">
        <f>VLOOKUP(B5,'[1]合计 (2)'!$B:$D,3,0)-C5</f>
        <v>0</v>
      </c>
      <c r="G5" s="20" t="str">
        <f>VLOOKUP(B5,'[1]合计 (2)'!$B:$E,4,0)</f>
        <v>中学数学A</v>
      </c>
      <c r="H5" s="28">
        <v>44724</v>
      </c>
      <c r="I5" s="29" t="s">
        <v>82</v>
      </c>
      <c r="J5" s="20"/>
    </row>
    <row r="6" ht="21.95" customHeight="1" spans="1:10">
      <c r="A6" s="11">
        <v>16</v>
      </c>
      <c r="B6" s="11" t="s">
        <v>76</v>
      </c>
      <c r="C6" s="12">
        <v>3</v>
      </c>
      <c r="D6" s="20">
        <v>5203</v>
      </c>
      <c r="E6" s="27" t="s">
        <v>77</v>
      </c>
      <c r="F6" s="20">
        <f>VLOOKUP(B6,'[1]合计 (2)'!$B:$D,3,0)-C6</f>
        <v>0</v>
      </c>
      <c r="G6" s="20" t="str">
        <f>VLOOKUP(B6,'[1]合计 (2)'!$B:$E,4,0)</f>
        <v>中学数学B</v>
      </c>
      <c r="H6" s="28">
        <v>44724</v>
      </c>
      <c r="I6" s="29" t="s">
        <v>82</v>
      </c>
      <c r="J6" s="20"/>
    </row>
    <row r="7" ht="21.95" customHeight="1" spans="1:10">
      <c r="A7" s="11">
        <v>24</v>
      </c>
      <c r="B7" s="11" t="s">
        <v>78</v>
      </c>
      <c r="C7" s="12">
        <v>5</v>
      </c>
      <c r="D7" s="20">
        <v>5301</v>
      </c>
      <c r="E7" s="27" t="s">
        <v>77</v>
      </c>
      <c r="F7" s="20">
        <f>VLOOKUP(B7,'[1]合计 (2)'!$B:$D,3,0)-C7</f>
        <v>0</v>
      </c>
      <c r="G7" s="20" t="str">
        <f>VLOOKUP(B7,'[1]合计 (2)'!$B:$E,4,0)</f>
        <v>中学数学B</v>
      </c>
      <c r="H7" s="28">
        <v>44724</v>
      </c>
      <c r="I7" s="29" t="s">
        <v>82</v>
      </c>
      <c r="J7" s="20"/>
    </row>
    <row r="8" ht="21.95" customHeight="1" spans="1:10">
      <c r="A8" s="11">
        <v>13</v>
      </c>
      <c r="B8" s="11" t="s">
        <v>97</v>
      </c>
      <c r="C8" s="12">
        <v>3</v>
      </c>
      <c r="D8" s="20">
        <v>5111</v>
      </c>
      <c r="E8" s="27" t="s">
        <v>98</v>
      </c>
      <c r="F8" s="20">
        <f>VLOOKUP(B8,'[1]合计 (2)'!$B:$D,3,0)-C8</f>
        <v>0</v>
      </c>
      <c r="G8" s="20" t="str">
        <f>VLOOKUP(B8,'[1]合计 (2)'!$B:$E,4,0)</f>
        <v>小学综合实践B</v>
      </c>
      <c r="H8" s="28">
        <v>44724</v>
      </c>
      <c r="I8" s="29" t="s">
        <v>82</v>
      </c>
      <c r="J8" s="20"/>
    </row>
    <row r="9" ht="21.95" customHeight="1" spans="1:10">
      <c r="A9" s="11">
        <v>14</v>
      </c>
      <c r="B9" s="11" t="s">
        <v>99</v>
      </c>
      <c r="C9" s="12">
        <v>35</v>
      </c>
      <c r="D9" s="20">
        <v>6112</v>
      </c>
      <c r="E9" s="27" t="s">
        <v>100</v>
      </c>
      <c r="F9" s="20">
        <f>VLOOKUP(B9,'[1]合计 (2)'!$B:$D,3,0)-C9</f>
        <v>0</v>
      </c>
      <c r="G9" s="20" t="str">
        <f>VLOOKUP(B9,'[1]合计 (2)'!$B:$E,4,0)</f>
        <v>中小学体育A</v>
      </c>
      <c r="H9" s="28">
        <v>44724</v>
      </c>
      <c r="I9" s="29" t="s">
        <v>82</v>
      </c>
      <c r="J9" s="20"/>
    </row>
    <row r="10" ht="21.95" customHeight="1" spans="1:10">
      <c r="A10" s="11">
        <v>15</v>
      </c>
      <c r="B10" s="11" t="s">
        <v>101</v>
      </c>
      <c r="C10" s="12">
        <v>73</v>
      </c>
      <c r="D10" s="20">
        <v>6113</v>
      </c>
      <c r="E10" s="27" t="s">
        <v>100</v>
      </c>
      <c r="F10" s="20">
        <f>VLOOKUP(B10,'[1]合计 (2)'!$B:$D,3,0)-C10</f>
        <v>0</v>
      </c>
      <c r="G10" s="20" t="str">
        <f>VLOOKUP(B10,'[1]合计 (2)'!$B:$E,4,0)</f>
        <v>中小学体育A</v>
      </c>
      <c r="H10" s="28">
        <v>44724</v>
      </c>
      <c r="I10" s="29" t="s">
        <v>82</v>
      </c>
      <c r="J10" s="20"/>
    </row>
    <row r="11" ht="21.95" customHeight="1" spans="1:10">
      <c r="A11" s="11">
        <v>16</v>
      </c>
      <c r="B11" s="11" t="s">
        <v>102</v>
      </c>
      <c r="C11" s="12">
        <v>54</v>
      </c>
      <c r="D11" s="20">
        <v>6114</v>
      </c>
      <c r="E11" s="27" t="s">
        <v>100</v>
      </c>
      <c r="F11" s="20">
        <f>VLOOKUP(B11,'[1]合计 (2)'!$B:$D,3,0)-C11</f>
        <v>0</v>
      </c>
      <c r="G11" s="20" t="str">
        <f>VLOOKUP(B11,'[1]合计 (2)'!$B:$E,4,0)</f>
        <v>中小学体育A</v>
      </c>
      <c r="H11" s="28">
        <v>44724</v>
      </c>
      <c r="I11" s="29" t="s">
        <v>82</v>
      </c>
      <c r="J11" s="20"/>
    </row>
    <row r="12" ht="21.95" customHeight="1" spans="1:10">
      <c r="A12" s="11">
        <v>17</v>
      </c>
      <c r="B12" s="11" t="s">
        <v>103</v>
      </c>
      <c r="C12" s="12">
        <v>26</v>
      </c>
      <c r="D12" s="20">
        <v>6115</v>
      </c>
      <c r="E12" s="27" t="s">
        <v>100</v>
      </c>
      <c r="F12" s="20">
        <f>VLOOKUP(B12,'[1]合计 (2)'!$B:$D,3,0)-C12</f>
        <v>0</v>
      </c>
      <c r="G12" s="20" t="str">
        <f>VLOOKUP(B12,'[1]合计 (2)'!$B:$E,4,0)</f>
        <v>中小学体育A</v>
      </c>
      <c r="H12" s="28">
        <v>44724</v>
      </c>
      <c r="I12" s="29" t="s">
        <v>82</v>
      </c>
      <c r="J12" s="20"/>
    </row>
    <row r="13" ht="21.95" customHeight="1" spans="1:10">
      <c r="A13" s="11">
        <v>18</v>
      </c>
      <c r="B13" s="11" t="s">
        <v>104</v>
      </c>
      <c r="C13" s="12">
        <v>17</v>
      </c>
      <c r="D13" s="20">
        <v>6116</v>
      </c>
      <c r="E13" s="27" t="s">
        <v>100</v>
      </c>
      <c r="F13" s="20">
        <f>VLOOKUP(B13,'[1]合计 (2)'!$B:$D,3,0)-C13</f>
        <v>0</v>
      </c>
      <c r="G13" s="20" t="str">
        <f>VLOOKUP(B13,'[1]合计 (2)'!$B:$E,4,0)</f>
        <v>中小学体育A</v>
      </c>
      <c r="H13" s="28">
        <v>44724</v>
      </c>
      <c r="I13" s="29" t="s">
        <v>82</v>
      </c>
      <c r="J13" s="20"/>
    </row>
    <row r="14" ht="21.95" customHeight="1" spans="1:10">
      <c r="A14" s="11">
        <v>19</v>
      </c>
      <c r="B14" s="11" t="s">
        <v>105</v>
      </c>
      <c r="C14" s="12">
        <v>27</v>
      </c>
      <c r="D14" s="20">
        <v>6117</v>
      </c>
      <c r="E14" s="27" t="s">
        <v>100</v>
      </c>
      <c r="F14" s="20">
        <f>VLOOKUP(B14,'[1]合计 (2)'!$B:$D,3,0)-C14</f>
        <v>0</v>
      </c>
      <c r="G14" s="20" t="str">
        <f>VLOOKUP(B14,'[1]合计 (2)'!$B:$E,4,0)</f>
        <v>中小学体育A</v>
      </c>
      <c r="H14" s="28">
        <v>44724</v>
      </c>
      <c r="I14" s="29" t="s">
        <v>82</v>
      </c>
      <c r="J14" s="20"/>
    </row>
    <row r="15" ht="21.95" customHeight="1" spans="1:10">
      <c r="A15" s="11">
        <v>39</v>
      </c>
      <c r="B15" s="11" t="s">
        <v>106</v>
      </c>
      <c r="C15" s="12">
        <v>85</v>
      </c>
      <c r="D15" s="20">
        <v>6213</v>
      </c>
      <c r="E15" s="27" t="s">
        <v>100</v>
      </c>
      <c r="F15" s="20">
        <f>VLOOKUP(B15,'[1]合计 (2)'!$B:$D,3,0)-C15</f>
        <v>0</v>
      </c>
      <c r="G15" s="20" t="str">
        <f>VLOOKUP(B15,'[1]合计 (2)'!$B:$E,4,0)</f>
        <v>中小学体育A</v>
      </c>
      <c r="H15" s="28">
        <v>44724</v>
      </c>
      <c r="I15" s="29" t="s">
        <v>82</v>
      </c>
      <c r="J15" s="20"/>
    </row>
    <row r="16" ht="21.95" customHeight="1" spans="1:10">
      <c r="A16" s="11">
        <v>11</v>
      </c>
      <c r="B16" s="11" t="s">
        <v>107</v>
      </c>
      <c r="C16" s="12">
        <v>12</v>
      </c>
      <c r="D16" s="20">
        <v>5109</v>
      </c>
      <c r="E16" s="27" t="s">
        <v>108</v>
      </c>
      <c r="F16" s="20">
        <f>VLOOKUP(B16,'[1]合计 (2)'!$B:$D,3,0)-C16</f>
        <v>0</v>
      </c>
      <c r="G16" s="20" t="str">
        <f>VLOOKUP(B16,'[1]合计 (2)'!$B:$E,4,0)</f>
        <v>中小学体育B</v>
      </c>
      <c r="H16" s="28">
        <v>44724</v>
      </c>
      <c r="I16" s="29" t="s">
        <v>82</v>
      </c>
      <c r="J16" s="20"/>
    </row>
    <row r="17" ht="21.95" customHeight="1" spans="1:10">
      <c r="A17" s="11">
        <v>21</v>
      </c>
      <c r="B17" s="11" t="s">
        <v>109</v>
      </c>
      <c r="C17" s="12">
        <v>5</v>
      </c>
      <c r="D17" s="20">
        <v>5208</v>
      </c>
      <c r="E17" s="27" t="s">
        <v>108</v>
      </c>
      <c r="F17" s="20">
        <f>VLOOKUP(B17,'[1]合计 (2)'!$B:$D,3,0)-C17</f>
        <v>0</v>
      </c>
      <c r="G17" s="20" t="str">
        <f>VLOOKUP(B17,'[1]合计 (2)'!$B:$E,4,0)</f>
        <v>中小学体育B</v>
      </c>
      <c r="H17" s="28">
        <v>44724</v>
      </c>
      <c r="I17" s="29" t="s">
        <v>82</v>
      </c>
      <c r="J17" s="20"/>
    </row>
    <row r="18" ht="21.95" customHeight="1" spans="1:10">
      <c r="A18" s="11">
        <v>25</v>
      </c>
      <c r="B18" s="11" t="s">
        <v>110</v>
      </c>
      <c r="C18" s="12">
        <v>202</v>
      </c>
      <c r="D18" s="20">
        <v>6123</v>
      </c>
      <c r="E18" s="27" t="s">
        <v>111</v>
      </c>
      <c r="F18" s="20">
        <f>VLOOKUP(B18,'[1]合计 (2)'!$B:$D,3,0)-C18</f>
        <v>0</v>
      </c>
      <c r="G18" s="20" t="str">
        <f>VLOOKUP(B18,'[1]合计 (2)'!$B:$E,4,0)</f>
        <v>中小学心理学A</v>
      </c>
      <c r="H18" s="28">
        <v>44724</v>
      </c>
      <c r="I18" s="29" t="s">
        <v>82</v>
      </c>
      <c r="J18" s="20"/>
    </row>
    <row r="19" ht="21.95" customHeight="1" spans="1:10">
      <c r="A19" s="11">
        <v>26</v>
      </c>
      <c r="B19" s="11" t="s">
        <v>112</v>
      </c>
      <c r="C19" s="12">
        <v>25</v>
      </c>
      <c r="D19" s="20">
        <v>6124</v>
      </c>
      <c r="E19" s="27" t="s">
        <v>111</v>
      </c>
      <c r="F19" s="20">
        <f>VLOOKUP(B19,'[1]合计 (2)'!$B:$D,3,0)-C19</f>
        <v>0</v>
      </c>
      <c r="G19" s="20" t="str">
        <f>VLOOKUP(B19,'[1]合计 (2)'!$B:$E,4,0)</f>
        <v>中小学心理学A</v>
      </c>
      <c r="H19" s="28">
        <v>44724</v>
      </c>
      <c r="I19" s="29" t="s">
        <v>82</v>
      </c>
      <c r="J19" s="20"/>
    </row>
    <row r="20" ht="21.95" customHeight="1" spans="1:10">
      <c r="A20" s="11">
        <v>41</v>
      </c>
      <c r="B20" s="11" t="s">
        <v>113</v>
      </c>
      <c r="C20" s="12">
        <v>69</v>
      </c>
      <c r="D20" s="20">
        <v>6215</v>
      </c>
      <c r="E20" s="27" t="s">
        <v>111</v>
      </c>
      <c r="F20" s="20">
        <f>VLOOKUP(B20,'[1]合计 (2)'!$B:$D,3,0)-C20</f>
        <v>0</v>
      </c>
      <c r="G20" s="20" t="str">
        <f>VLOOKUP(B20,'[1]合计 (2)'!$B:$E,4,0)</f>
        <v>中小学心理学A</v>
      </c>
      <c r="H20" s="28">
        <v>44724</v>
      </c>
      <c r="I20" s="29" t="s">
        <v>82</v>
      </c>
      <c r="J20" s="20"/>
    </row>
    <row r="21" ht="21.95" customHeight="1" spans="1:10">
      <c r="A21" s="11">
        <v>37</v>
      </c>
      <c r="B21" s="11" t="s">
        <v>114</v>
      </c>
      <c r="C21" s="12">
        <v>272</v>
      </c>
      <c r="D21" s="20">
        <v>6211</v>
      </c>
      <c r="E21" s="27" t="s">
        <v>115</v>
      </c>
      <c r="F21" s="20">
        <f>VLOOKUP(B21,'[1]合计 (2)'!$B:$D,3,0)-C21</f>
        <v>0</v>
      </c>
      <c r="G21" s="20" t="str">
        <f>VLOOKUP(B21,'[1]合计 (2)'!$B:$E,4,0)</f>
        <v>中学地理A</v>
      </c>
      <c r="H21" s="28">
        <v>44724</v>
      </c>
      <c r="I21" s="29" t="s">
        <v>82</v>
      </c>
      <c r="J21" s="20"/>
    </row>
    <row r="22" ht="21.95" customHeight="1" spans="1:10">
      <c r="A22" s="11">
        <v>35</v>
      </c>
      <c r="B22" s="11" t="s">
        <v>116</v>
      </c>
      <c r="C22" s="12">
        <v>255</v>
      </c>
      <c r="D22" s="20">
        <v>6209</v>
      </c>
      <c r="E22" s="27" t="s">
        <v>117</v>
      </c>
      <c r="F22" s="20">
        <f>VLOOKUP(B22,'[1]合计 (2)'!$B:$D,3,0)-C22</f>
        <v>0</v>
      </c>
      <c r="G22" s="20" t="str">
        <f>VLOOKUP(B22,'[1]合计 (2)'!$B:$E,4,0)</f>
        <v>中学历史A</v>
      </c>
      <c r="H22" s="28">
        <v>44724</v>
      </c>
      <c r="I22" s="29" t="s">
        <v>82</v>
      </c>
      <c r="J22" s="20"/>
    </row>
    <row r="23" ht="21.95" customHeight="1" spans="1:10">
      <c r="A23" s="11">
        <v>36</v>
      </c>
      <c r="B23" s="11" t="s">
        <v>118</v>
      </c>
      <c r="C23" s="12">
        <v>45</v>
      </c>
      <c r="D23" s="20">
        <v>6210</v>
      </c>
      <c r="E23" s="27" t="s">
        <v>117</v>
      </c>
      <c r="F23" s="20">
        <f>VLOOKUP(B23,'[1]合计 (2)'!$B:$D,3,0)-C23</f>
        <v>0</v>
      </c>
      <c r="G23" s="20" t="str">
        <f>VLOOKUP(B23,'[1]合计 (2)'!$B:$E,4,0)</f>
        <v>中学历史A</v>
      </c>
      <c r="H23" s="28">
        <v>44724</v>
      </c>
      <c r="I23" s="29" t="s">
        <v>82</v>
      </c>
      <c r="J23" s="20"/>
    </row>
    <row r="24" ht="21.95" customHeight="1" spans="1:10">
      <c r="A24" s="11">
        <v>45</v>
      </c>
      <c r="B24" s="11" t="s">
        <v>119</v>
      </c>
      <c r="C24" s="12">
        <v>24</v>
      </c>
      <c r="D24" s="20">
        <v>6304</v>
      </c>
      <c r="E24" s="27" t="s">
        <v>117</v>
      </c>
      <c r="F24" s="20">
        <f>VLOOKUP(B24,'[1]合计 (2)'!$B:$D,3,0)-C24</f>
        <v>0</v>
      </c>
      <c r="G24" s="20" t="str">
        <f>VLOOKUP(B24,'[1]合计 (2)'!$B:$E,4,0)</f>
        <v>中学历史A</v>
      </c>
      <c r="H24" s="28">
        <v>44724</v>
      </c>
      <c r="I24" s="29" t="s">
        <v>82</v>
      </c>
      <c r="J24" s="20"/>
    </row>
    <row r="25" ht="21.95" customHeight="1" spans="1:10">
      <c r="A25" s="11">
        <v>33</v>
      </c>
      <c r="B25" s="11" t="s">
        <v>122</v>
      </c>
      <c r="C25" s="12">
        <v>123</v>
      </c>
      <c r="D25" s="20">
        <v>6207</v>
      </c>
      <c r="E25" s="27" t="s">
        <v>123</v>
      </c>
      <c r="F25" s="20">
        <f>VLOOKUP(B25,'[1]合计 (2)'!$B:$D,3,0)-C25</f>
        <v>0</v>
      </c>
      <c r="G25" s="20" t="str">
        <f>VLOOKUP(B25,'[1]合计 (2)'!$B:$E,4,0)</f>
        <v>中学物理A</v>
      </c>
      <c r="H25" s="28">
        <v>44724</v>
      </c>
      <c r="I25" s="29" t="s">
        <v>82</v>
      </c>
      <c r="J25" s="20"/>
    </row>
    <row r="26" ht="21.95" customHeight="1" spans="1:10">
      <c r="A26" s="11">
        <v>34</v>
      </c>
      <c r="B26" s="11" t="s">
        <v>124</v>
      </c>
      <c r="C26" s="12">
        <v>250</v>
      </c>
      <c r="D26" s="20">
        <v>6208</v>
      </c>
      <c r="E26" s="27" t="s">
        <v>125</v>
      </c>
      <c r="F26" s="20">
        <f>VLOOKUP(B26,'[1]合计 (2)'!$B:$D,3,0)-C26</f>
        <v>0</v>
      </c>
      <c r="G26" s="20" t="str">
        <f>VLOOKUP(B26,'[1]合计 (2)'!$B:$E,4,0)</f>
        <v>中学政治A</v>
      </c>
      <c r="H26" s="28">
        <v>44724</v>
      </c>
      <c r="I26" s="29" t="s">
        <v>82</v>
      </c>
      <c r="J26" s="20"/>
    </row>
    <row r="27" ht="21.95" customHeight="1" spans="1:10">
      <c r="A27" s="11">
        <v>19</v>
      </c>
      <c r="B27" s="11" t="s">
        <v>126</v>
      </c>
      <c r="C27" s="12">
        <v>6</v>
      </c>
      <c r="D27" s="20">
        <v>5206</v>
      </c>
      <c r="E27" s="27" t="s">
        <v>127</v>
      </c>
      <c r="F27" s="20">
        <f>VLOOKUP(B27,'[1]合计 (2)'!$B:$D,3,0)-C27</f>
        <v>0</v>
      </c>
      <c r="G27" s="20" t="str">
        <f>VLOOKUP(B27,'[1]合计 (2)'!$B:$E,4,0)</f>
        <v>中学政治B</v>
      </c>
      <c r="H27" s="28">
        <v>44724</v>
      </c>
      <c r="I27" s="29" t="s">
        <v>82</v>
      </c>
      <c r="J27" s="20"/>
    </row>
    <row r="28" ht="21.95" customHeight="1" spans="1:10">
      <c r="A28" s="11" t="s">
        <v>128</v>
      </c>
      <c r="B28" s="11"/>
      <c r="C28" s="12">
        <f>SUM(C3:C27)</f>
        <v>2082</v>
      </c>
      <c r="D28" s="20"/>
      <c r="E28" s="27"/>
      <c r="F28" s="20"/>
      <c r="G28" s="20"/>
      <c r="H28" s="28"/>
      <c r="I28" s="29"/>
      <c r="J28" s="20"/>
    </row>
  </sheetData>
  <autoFilter ref="A2:J28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第一批+第二批报名情况</vt:lpstr>
      <vt:lpstr>第一批+第二批报名情况 (准)</vt:lpstr>
      <vt:lpstr>报名情况+考点岗位学科分布 (原)</vt:lpstr>
      <vt:lpstr>报考详细情况统计</vt:lpstr>
      <vt:lpstr>长沙高新区2022年公开招聘教师笔试安排表</vt:lpstr>
      <vt:lpstr>6.11上午</vt:lpstr>
      <vt:lpstr>6.11下午</vt:lpstr>
      <vt:lpstr>6.12上午</vt:lpstr>
      <vt:lpstr>6.12下午</vt:lpstr>
      <vt:lpstr>6.13上午</vt:lpstr>
      <vt:lpstr>6.13下午</vt:lpstr>
      <vt:lpstr>第一批+第二批报名情况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谢文初</cp:lastModifiedBy>
  <dcterms:created xsi:type="dcterms:W3CDTF">2022-05-30T02:09:00Z</dcterms:created>
  <cp:lastPrinted>2022-06-06T03:45:00Z</cp:lastPrinted>
  <dcterms:modified xsi:type="dcterms:W3CDTF">2022-06-06T06:43:10Z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7952D16DB0514CAEBD68DB49B4F7F6AC</vt:lpwstr>
  </property>
  <property fmtid="{D5CDD505-2E9C-101B-9397-08002B2CF9AE}" pid="4" name="KSOReadingLayout">
    <vt:bool>true</vt:bool>
  </property>
</Properties>
</file>